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ivic and Cemetery\MEETING DOCUMENTATION\2024-2025\FINANCE\2nd December 2024\"/>
    </mc:Choice>
  </mc:AlternateContent>
  <xr:revisionPtr revIDLastSave="0" documentId="13_ncr:1_{E039F108-A539-4DC3-8C24-F351916C814C}" xr6:coauthVersionLast="47" xr6:coauthVersionMax="47" xr10:uidLastSave="{00000000-0000-0000-0000-000000000000}"/>
  <bookViews>
    <workbookView xWindow="-25650" yWindow="810" windowWidth="21600" windowHeight="11385" xr2:uid="{F6239371-C069-4491-9BD4-50E948254D22}"/>
  </bookViews>
  <sheets>
    <sheet name="Detailed Income &amp; Expenditure b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5" i="1" l="1"/>
  <c r="N139" i="1"/>
  <c r="N122" i="1"/>
  <c r="N95" i="1"/>
  <c r="N81" i="1"/>
  <c r="N68" i="1"/>
  <c r="N355" i="1"/>
  <c r="N25" i="1"/>
  <c r="N353" i="1" l="1"/>
  <c r="N341" i="1"/>
  <c r="N343" i="1" s="1"/>
  <c r="N326" i="1"/>
  <c r="N316" i="1"/>
  <c r="N302" i="1"/>
  <c r="N304" i="1" s="1"/>
  <c r="N290" i="1"/>
  <c r="N292" i="1" s="1"/>
  <c r="N282" i="1"/>
  <c r="N267" i="1"/>
  <c r="N257" i="1"/>
  <c r="N237" i="1"/>
  <c r="N224" i="1"/>
  <c r="N226" i="1" s="1"/>
  <c r="N209" i="1"/>
  <c r="N211" i="1" s="1"/>
  <c r="N193" i="1"/>
  <c r="N195" i="1" s="1"/>
  <c r="N178" i="1"/>
  <c r="N328" i="1" l="1"/>
  <c r="N284" i="1"/>
  <c r="N259" i="1"/>
  <c r="N166" i="1"/>
  <c r="N180" i="1" s="1"/>
  <c r="N157" i="1"/>
  <c r="N124" i="1"/>
  <c r="N106" i="1"/>
  <c r="N101" i="1"/>
  <c r="N58" i="1"/>
  <c r="N60" i="1" s="1"/>
  <c r="N108" i="1" l="1"/>
  <c r="N83" i="1"/>
  <c r="N27" i="1"/>
  <c r="N141" i="1"/>
  <c r="N357" i="1" s="1"/>
</calcChain>
</file>

<file path=xl/sharedStrings.xml><?xml version="1.0" encoding="utf-8"?>
<sst xmlns="http://schemas.openxmlformats.org/spreadsheetml/2006/main" count="824" uniqueCount="608">
  <si>
    <t>Month No: 7</t>
  </si>
  <si>
    <t>Cost Centre Report</t>
  </si>
  <si>
    <t xml:space="preserve">Actual Last </t>
  </si>
  <si>
    <t xml:space="preserve">Actual Year </t>
  </si>
  <si>
    <t xml:space="preserve">Current </t>
  </si>
  <si>
    <t xml:space="preserve"> Variance </t>
  </si>
  <si>
    <t xml:space="preserve">Committed </t>
  </si>
  <si>
    <t xml:space="preserve">Funds </t>
  </si>
  <si>
    <t>% Spent</t>
  </si>
  <si>
    <t xml:space="preserve">Transfer </t>
  </si>
  <si>
    <t>Year</t>
  </si>
  <si>
    <t>To Date</t>
  </si>
  <si>
    <t>Annual Bud</t>
  </si>
  <si>
    <t>Annual Total</t>
  </si>
  <si>
    <t>Expenditure</t>
  </si>
  <si>
    <t>Available</t>
  </si>
  <si>
    <t>Civic and Democratic</t>
  </si>
  <si>
    <t>Inc Civic Miscellaneous</t>
  </si>
  <si>
    <t>(7,251)</t>
  </si>
  <si>
    <t>0.0%</t>
  </si>
  <si>
    <t>Inc-Miscellaneous</t>
  </si>
  <si>
    <t>Civic and Democratic :- Income</t>
  </si>
  <si>
    <t>Modern Gov</t>
  </si>
  <si>
    <t>(6,160)</t>
  </si>
  <si>
    <t>Bring Me</t>
  </si>
  <si>
    <t>Mayor's Expenses</t>
  </si>
  <si>
    <t>100.0%</t>
  </si>
  <si>
    <t>Elections</t>
  </si>
  <si>
    <t>Civic Expenses</t>
  </si>
  <si>
    <t>51.1%</t>
  </si>
  <si>
    <t>Civic Mayor Making</t>
  </si>
  <si>
    <t>(328)</t>
  </si>
  <si>
    <t>142.6%</t>
  </si>
  <si>
    <t>Civic Flag Raising</t>
  </si>
  <si>
    <t>83.3%</t>
  </si>
  <si>
    <t>Civic Service &amp; Parade</t>
  </si>
  <si>
    <t>29.1%</t>
  </si>
  <si>
    <t>Civic Rememberance</t>
  </si>
  <si>
    <t>37.4%</t>
  </si>
  <si>
    <t>Member's Allowances</t>
  </si>
  <si>
    <t>99.0%</t>
  </si>
  <si>
    <t>Mayor's fundraising expences</t>
  </si>
  <si>
    <t>(4,051)</t>
  </si>
  <si>
    <t>Civic and Democratic :- Indirect Expenditure</t>
  </si>
  <si>
    <t>71.4%</t>
  </si>
  <si>
    <t>Net Income over Expenditure</t>
  </si>
  <si>
    <t>(56,378)</t>
  </si>
  <si>
    <t>(23,070)</t>
  </si>
  <si>
    <t>(44,750)</t>
  </si>
  <si>
    <t>(21,680)</t>
  </si>
  <si>
    <t>Central Services</t>
  </si>
  <si>
    <t>Central Services :- Income</t>
  </si>
  <si>
    <t>Salaries</t>
  </si>
  <si>
    <t>44.7%</t>
  </si>
  <si>
    <t>Ers National Insurance</t>
  </si>
  <si>
    <t>38.8%</t>
  </si>
  <si>
    <t>Ers Pension</t>
  </si>
  <si>
    <t>45.0%</t>
  </si>
  <si>
    <t>Temporary Staff</t>
  </si>
  <si>
    <t>(596)</t>
  </si>
  <si>
    <t>Staff Travel</t>
  </si>
  <si>
    <t>Electric</t>
  </si>
  <si>
    <t>(54)</t>
  </si>
  <si>
    <t>Health and Safety</t>
  </si>
  <si>
    <t>32.5%</t>
  </si>
  <si>
    <t>Mobile Phones</t>
  </si>
  <si>
    <t>(564)</t>
  </si>
  <si>
    <t>147.0%</t>
  </si>
  <si>
    <t>Office Phones</t>
  </si>
  <si>
    <t>(958)</t>
  </si>
  <si>
    <t>147.9%</t>
  </si>
  <si>
    <t>Stationery</t>
  </si>
  <si>
    <t>79.4%</t>
  </si>
  <si>
    <t>Subscriptions</t>
  </si>
  <si>
    <t>(4,659)</t>
  </si>
  <si>
    <t>203.5%</t>
  </si>
  <si>
    <t>Insurance</t>
  </si>
  <si>
    <t>89.8%</t>
  </si>
  <si>
    <t>Ref. Booksand Publications</t>
  </si>
  <si>
    <t>26.0%</t>
  </si>
  <si>
    <t>Recruitment Advertising</t>
  </si>
  <si>
    <t>(768)</t>
  </si>
  <si>
    <t>356.0%</t>
  </si>
  <si>
    <t>Office Expenses</t>
  </si>
  <si>
    <t>(2,638)</t>
  </si>
  <si>
    <t>(2,716)</t>
  </si>
  <si>
    <t>308.9%</t>
  </si>
  <si>
    <t>Computer Support</t>
  </si>
  <si>
    <t>82.8%</t>
  </si>
  <si>
    <t>Website</t>
  </si>
  <si>
    <t>19.3%</t>
  </si>
  <si>
    <t>Press &amp; PR</t>
  </si>
  <si>
    <t>(110)</t>
  </si>
  <si>
    <t>22.7%</t>
  </si>
  <si>
    <t>Legal and Professional Fees</t>
  </si>
  <si>
    <t>(21,915)</t>
  </si>
  <si>
    <t>319.1%</t>
  </si>
  <si>
    <t>Audit Fees</t>
  </si>
  <si>
    <t>71.5%</t>
  </si>
  <si>
    <t>Accountancy &amp; Payroll</t>
  </si>
  <si>
    <t>28.5%</t>
  </si>
  <si>
    <t>Training &amp; Conferences</t>
  </si>
  <si>
    <t>56.2%</t>
  </si>
  <si>
    <t>HR</t>
  </si>
  <si>
    <t>41.7%</t>
  </si>
  <si>
    <t>Miscellaneous Expences</t>
  </si>
  <si>
    <t>Newsletter</t>
  </si>
  <si>
    <t>71.3%</t>
  </si>
  <si>
    <t>Central Services :- Indirect Expenditure</t>
  </si>
  <si>
    <t>59.1%</t>
  </si>
  <si>
    <t>(386,465)</t>
  </si>
  <si>
    <t>(276,768)</t>
  </si>
  <si>
    <t>(469,650)</t>
  </si>
  <si>
    <t>(192,882)</t>
  </si>
  <si>
    <t>Garth House</t>
  </si>
  <si>
    <t>Inc-Nais House</t>
  </si>
  <si>
    <t>23.6%</t>
  </si>
  <si>
    <t>Inc-CAB Rent</t>
  </si>
  <si>
    <t>Inc-Registrars</t>
  </si>
  <si>
    <t>Inc-Garth Rooms Lettings</t>
  </si>
  <si>
    <t>(552)</t>
  </si>
  <si>
    <t>210.5%</t>
  </si>
  <si>
    <t>Garth House :- Income</t>
  </si>
  <si>
    <t>71.2%</t>
  </si>
  <si>
    <t>Cleaning Contract</t>
  </si>
  <si>
    <t>75.0%</t>
  </si>
  <si>
    <t>Rates</t>
  </si>
  <si>
    <t>23.9%</t>
  </si>
  <si>
    <t>Water Charges</t>
  </si>
  <si>
    <t>(73)</t>
  </si>
  <si>
    <t>38.2%</t>
  </si>
  <si>
    <t>Gas</t>
  </si>
  <si>
    <t>41.3%</t>
  </si>
  <si>
    <t>(2,879)</t>
  </si>
  <si>
    <t>175.8%</t>
  </si>
  <si>
    <t>Cleaning Materials</t>
  </si>
  <si>
    <t>(148)</t>
  </si>
  <si>
    <t>Grounds &amp; Buildings Mtce</t>
  </si>
  <si>
    <t>66.4%</t>
  </si>
  <si>
    <t>Waste Removal</t>
  </si>
  <si>
    <t>(1,160)</t>
  </si>
  <si>
    <t>192.8%</t>
  </si>
  <si>
    <t>Building Security</t>
  </si>
  <si>
    <t>(241)</t>
  </si>
  <si>
    <t>116.1%</t>
  </si>
  <si>
    <t>Window Cleaning</t>
  </si>
  <si>
    <t>40.8%</t>
  </si>
  <si>
    <t>Garth House :- Indirect Expenditure</t>
  </si>
  <si>
    <t>55.9%</t>
  </si>
  <si>
    <t>(13,330)</t>
  </si>
  <si>
    <t>(17,370)</t>
  </si>
  <si>
    <t>(34,850)</t>
  </si>
  <si>
    <t>(17,480)</t>
  </si>
  <si>
    <t>Garth Lodge</t>
  </si>
  <si>
    <t>Inc-Garth Lodge</t>
  </si>
  <si>
    <t>43.6%</t>
  </si>
  <si>
    <t>Garth Lodge :- Income</t>
  </si>
  <si>
    <t>Garth Lodge Costs</t>
  </si>
  <si>
    <t>Garth Lodge :- Indirect Expenditure</t>
  </si>
  <si>
    <t>Corporate Finance</t>
  </si>
  <si>
    <t>Inc-Precept</t>
  </si>
  <si>
    <t>(0)</t>
  </si>
  <si>
    <t>Inc-Interest Received</t>
  </si>
  <si>
    <t>(52,578)</t>
  </si>
  <si>
    <t>275.3%</t>
  </si>
  <si>
    <t>Corporate Finance :- Income</t>
  </si>
  <si>
    <t>102.9%</t>
  </si>
  <si>
    <t>Bank Charges</t>
  </si>
  <si>
    <t>58.6%</t>
  </si>
  <si>
    <t>Loan Repayments</t>
  </si>
  <si>
    <t>47.0%</t>
  </si>
  <si>
    <t>Corporate Finance :- Indirect Expenditure</t>
  </si>
  <si>
    <t>48.8%</t>
  </si>
  <si>
    <t>(59,239)</t>
  </si>
  <si>
    <t>Community Support</t>
  </si>
  <si>
    <t>(400)</t>
  </si>
  <si>
    <t>Community Support :- Income</t>
  </si>
  <si>
    <t>CAB</t>
  </si>
  <si>
    <t>Grants to Voluntary Org.</t>
  </si>
  <si>
    <t>OYAP</t>
  </si>
  <si>
    <t>TVP Crime Partnership</t>
  </si>
  <si>
    <t>Bicester Vision Manager</t>
  </si>
  <si>
    <t>Partnership</t>
  </si>
  <si>
    <t>Community Woodland</t>
  </si>
  <si>
    <t>Community Support :- Indirect Expenditure</t>
  </si>
  <si>
    <t>67.8%</t>
  </si>
  <si>
    <t>(34,562)</t>
  </si>
  <si>
    <t>(27,955)</t>
  </si>
  <si>
    <t>(41,850)</t>
  </si>
  <si>
    <t>(13,895)</t>
  </si>
  <si>
    <t>Projects</t>
  </si>
  <si>
    <t>Inc-Grants Received</t>
  </si>
  <si>
    <t>Projects :- Income</t>
  </si>
  <si>
    <t>Purchase New Machinery</t>
  </si>
  <si>
    <t>New Computer Equipment</t>
  </si>
  <si>
    <t>52.6%</t>
  </si>
  <si>
    <t>Garth House Redevelopment</t>
  </si>
  <si>
    <t>82.1%</t>
  </si>
  <si>
    <t>New Cemetery</t>
  </si>
  <si>
    <t>16.0%</t>
  </si>
  <si>
    <t>Asset Maintenance</t>
  </si>
  <si>
    <t>Play Area/Open Space Inv.</t>
  </si>
  <si>
    <t>7.6%</t>
  </si>
  <si>
    <t>Town Centre</t>
  </si>
  <si>
    <t>11.7%</t>
  </si>
  <si>
    <t>Containing Outbreak Management</t>
  </si>
  <si>
    <t>(23,851)</t>
  </si>
  <si>
    <t>Projects :- Indirect Expenditure</t>
  </si>
  <si>
    <t>22.3%</t>
  </si>
  <si>
    <t>(4,656)</t>
  </si>
  <si>
    <t>(29,404)</t>
  </si>
  <si>
    <t>(152,431)</t>
  </si>
  <si>
    <t>(123,027)</t>
  </si>
  <si>
    <t>Environmental Services</t>
  </si>
  <si>
    <t>55.7%</t>
  </si>
  <si>
    <t>46.8%</t>
  </si>
  <si>
    <t>55.6%</t>
  </si>
  <si>
    <t>(6,363)</t>
  </si>
  <si>
    <t>(6,629)</t>
  </si>
  <si>
    <t>166.3%</t>
  </si>
  <si>
    <t>Uniform &amp; PPE</t>
  </si>
  <si>
    <t>(529)</t>
  </si>
  <si>
    <t>(739)</t>
  </si>
  <si>
    <t>152.8%</t>
  </si>
  <si>
    <t>27.4%</t>
  </si>
  <si>
    <t>Maintenance Machinery</t>
  </si>
  <si>
    <t>(1,147)</t>
  </si>
  <si>
    <t>111.5%</t>
  </si>
  <si>
    <t>Petrol,Oil &amp; Gas</t>
  </si>
  <si>
    <t>93.8%</t>
  </si>
  <si>
    <t>Tools</t>
  </si>
  <si>
    <t>46.7%</t>
  </si>
  <si>
    <t>Vehicle Maintenance</t>
  </si>
  <si>
    <t>Environmental Services :- Indirect Expenditure</t>
  </si>
  <si>
    <t>59.8%</t>
  </si>
  <si>
    <t>Net Expenditure</t>
  </si>
  <si>
    <t>(323,500)</t>
  </si>
  <si>
    <t>(238,438)</t>
  </si>
  <si>
    <t>(402,400)</t>
  </si>
  <si>
    <t>(163,962)</t>
  </si>
  <si>
    <t>Open Spaces</t>
  </si>
  <si>
    <t>Inc-Pavilions/Pitches</t>
  </si>
  <si>
    <t>Inc-Keta Field Pitches</t>
  </si>
  <si>
    <t>(385)</t>
  </si>
  <si>
    <t>115.4%</t>
  </si>
  <si>
    <t>Inc-Bicester Fields Pitches</t>
  </si>
  <si>
    <t>Inc-Keble Rd Pitches</t>
  </si>
  <si>
    <t>Open Spaces :- Income</t>
  </si>
  <si>
    <t>(4,850)</t>
  </si>
  <si>
    <t>Pavilion Maintenance</t>
  </si>
  <si>
    <t>(670)</t>
  </si>
  <si>
    <t>Vertidraining of Pitches (FA G</t>
  </si>
  <si>
    <t>(17,196)</t>
  </si>
  <si>
    <t>(22,742)</t>
  </si>
  <si>
    <t>Lease of Open Spaces</t>
  </si>
  <si>
    <t>Tree Maintenance</t>
  </si>
  <si>
    <t>(255)</t>
  </si>
  <si>
    <t>Maintenance of Open Spaces</t>
  </si>
  <si>
    <t>79.9%</t>
  </si>
  <si>
    <t>Parks and Garden Contract</t>
  </si>
  <si>
    <t>79.1%</t>
  </si>
  <si>
    <t>Pest Control</t>
  </si>
  <si>
    <t>Open Spaces :- Indirect Expenditure</t>
  </si>
  <si>
    <t>85.4%</t>
  </si>
  <si>
    <t>(482,870)</t>
  </si>
  <si>
    <t>(296,857)</t>
  </si>
  <si>
    <t>(362,271)</t>
  </si>
  <si>
    <t>(65,414)</t>
  </si>
  <si>
    <t>Pingle Field</t>
  </si>
  <si>
    <t>61.2%</t>
  </si>
  <si>
    <t>Pingle Field :- Income</t>
  </si>
  <si>
    <t>(4,779)</t>
  </si>
  <si>
    <t>534.5%</t>
  </si>
  <si>
    <t>92.3%</t>
  </si>
  <si>
    <t>31.5%</t>
  </si>
  <si>
    <t>(3)</t>
  </si>
  <si>
    <t>101.4%</t>
  </si>
  <si>
    <t>(188)</t>
  </si>
  <si>
    <t>112.6%</t>
  </si>
  <si>
    <t>Pingle Field :- Indirect Expenditure</t>
  </si>
  <si>
    <t>56.9%</t>
  </si>
  <si>
    <t>(12,802)</t>
  </si>
  <si>
    <t>(13,278)</t>
  </si>
  <si>
    <t>(30,130)</t>
  </si>
  <si>
    <t>(16,852)</t>
  </si>
  <si>
    <t>Sunderland Drive</t>
  </si>
  <si>
    <t>24.6%</t>
  </si>
  <si>
    <t>Sunderland Drive :- Income</t>
  </si>
  <si>
    <t>45.4%</t>
  </si>
  <si>
    <t>(1,377)</t>
  </si>
  <si>
    <t>168.8%</t>
  </si>
  <si>
    <t>25.0%</t>
  </si>
  <si>
    <t>(1,186)</t>
  </si>
  <si>
    <t>(1,446)</t>
  </si>
  <si>
    <t>244.6%</t>
  </si>
  <si>
    <t>93.3%</t>
  </si>
  <si>
    <t>Sunderland Drive :- Indirect Expenditure</t>
  </si>
  <si>
    <t>(51)</t>
  </si>
  <si>
    <t>100.7%</t>
  </si>
  <si>
    <t>(4,374)</t>
  </si>
  <si>
    <t>(6,849)</t>
  </si>
  <si>
    <t>(5,550)</t>
  </si>
  <si>
    <t>Bicester Field</t>
  </si>
  <si>
    <t>76.0%</t>
  </si>
  <si>
    <t>Bicester Field :- Income</t>
  </si>
  <si>
    <t>(91)</t>
  </si>
  <si>
    <t>109.1%</t>
  </si>
  <si>
    <t>54.5%</t>
  </si>
  <si>
    <t>95.2%</t>
  </si>
  <si>
    <t>(1,269)</t>
  </si>
  <si>
    <t>(1,682)</t>
  </si>
  <si>
    <t>268.2%</t>
  </si>
  <si>
    <t>14.2%</t>
  </si>
  <si>
    <t>(436)</t>
  </si>
  <si>
    <t>187.2%</t>
  </si>
  <si>
    <t>Bicester Field :- Indirect Expenditure</t>
  </si>
  <si>
    <t>80.2%</t>
  </si>
  <si>
    <t>(10,186)</t>
  </si>
  <si>
    <t>(8,682)</t>
  </si>
  <si>
    <t>(11,250)</t>
  </si>
  <si>
    <t>(2,568)</t>
  </si>
  <si>
    <t>Whitelands Sports Village</t>
  </si>
  <si>
    <t>(43,141)</t>
  </si>
  <si>
    <t>186.3%</t>
  </si>
  <si>
    <t>Inc-Whitelands Cafe</t>
  </si>
  <si>
    <t>Inc-Whitelands room hire</t>
  </si>
  <si>
    <t>(2,870)</t>
  </si>
  <si>
    <t>Inc-Insurance Received</t>
  </si>
  <si>
    <t>(2,293)</t>
  </si>
  <si>
    <t>Inc-Rugby Club</t>
  </si>
  <si>
    <t>34.8%</t>
  </si>
  <si>
    <t>Inc-ACE Academy</t>
  </si>
  <si>
    <t>40.0%</t>
  </si>
  <si>
    <t>Inc-OX RTC</t>
  </si>
  <si>
    <t>40.5%</t>
  </si>
  <si>
    <t>Whitelands Sports Village :- Income</t>
  </si>
  <si>
    <t>(13,396)</t>
  </si>
  <si>
    <t>112.9%</t>
  </si>
  <si>
    <t>65.5%</t>
  </si>
  <si>
    <t>53.9%</t>
  </si>
  <si>
    <t>59.3%</t>
  </si>
  <si>
    <t>(1,252)</t>
  </si>
  <si>
    <t>(5,788)</t>
  </si>
  <si>
    <t>127.6%</t>
  </si>
  <si>
    <t>(224)</t>
  </si>
  <si>
    <t>118.7%</t>
  </si>
  <si>
    <t>57.2%</t>
  </si>
  <si>
    <t>(767)</t>
  </si>
  <si>
    <t>(2,799)</t>
  </si>
  <si>
    <t>156.0%</t>
  </si>
  <si>
    <t>SW Sports Village</t>
  </si>
  <si>
    <t>57.0%</t>
  </si>
  <si>
    <t>Whitelands Sports Village :- Indirect Expenditure</t>
  </si>
  <si>
    <t>62.7%</t>
  </si>
  <si>
    <t>(161,103)</t>
  </si>
  <si>
    <t>(44,582)</t>
  </si>
  <si>
    <t>(157,200)</t>
  </si>
  <si>
    <t>(112,618)</t>
  </si>
  <si>
    <t>Garth Park</t>
  </si>
  <si>
    <t>Inc-Garth Stables</t>
  </si>
  <si>
    <t>(700)</t>
  </si>
  <si>
    <t>122.2%</t>
  </si>
  <si>
    <t>Inc-Bowls Club</t>
  </si>
  <si>
    <t>64.8%</t>
  </si>
  <si>
    <t>Inc-Tennis Club</t>
  </si>
  <si>
    <t>(50)</t>
  </si>
  <si>
    <t>103.2%</t>
  </si>
  <si>
    <t>Inc Garth Park Cafe</t>
  </si>
  <si>
    <t>56.1%</t>
  </si>
  <si>
    <t>Garth Park :- Income</t>
  </si>
  <si>
    <t>67.9%</t>
  </si>
  <si>
    <t>80.0%</t>
  </si>
  <si>
    <t>19.6%</t>
  </si>
  <si>
    <t>46.2%</t>
  </si>
  <si>
    <t>(582)</t>
  </si>
  <si>
    <t>129.1%</t>
  </si>
  <si>
    <t>3.4%</t>
  </si>
  <si>
    <t>(2,303)</t>
  </si>
  <si>
    <t>130.7%</t>
  </si>
  <si>
    <t>Horticultural Supplies</t>
  </si>
  <si>
    <t>47.5%</t>
  </si>
  <si>
    <t>Maintenance Bowls Club</t>
  </si>
  <si>
    <t>90.0%</t>
  </si>
  <si>
    <t>Garth Park Toilets</t>
  </si>
  <si>
    <t>9.7%</t>
  </si>
  <si>
    <t>Maintenance Bandstand &amp; Well</t>
  </si>
  <si>
    <t>Garth Park :- Indirect Expenditure</t>
  </si>
  <si>
    <t>49.1%</t>
  </si>
  <si>
    <t>(8,494)</t>
  </si>
  <si>
    <t>(30,475)</t>
  </si>
  <si>
    <t>(21,981)</t>
  </si>
  <si>
    <t>Play Areas</t>
  </si>
  <si>
    <t>Maintenance Play Areas</t>
  </si>
  <si>
    <t>80.6%</t>
  </si>
  <si>
    <t>ROSPA Inspections</t>
  </si>
  <si>
    <t>89.2%</t>
  </si>
  <si>
    <t>Play Areas :- Indirect Expenditure</t>
  </si>
  <si>
    <t>83.7%</t>
  </si>
  <si>
    <t>(9,114)</t>
  </si>
  <si>
    <t>(8,841)</t>
  </si>
  <si>
    <t>(11,000)</t>
  </si>
  <si>
    <t>(2,159)</t>
  </si>
  <si>
    <t>Allotments</t>
  </si>
  <si>
    <t>Inc-Allotments</t>
  </si>
  <si>
    <t>(201)</t>
  </si>
  <si>
    <t>Allotments :- Income</t>
  </si>
  <si>
    <t>Allotments Costs</t>
  </si>
  <si>
    <t>47.4%</t>
  </si>
  <si>
    <t>Rent</t>
  </si>
  <si>
    <t>50.0%</t>
  </si>
  <si>
    <t>Allotments :- Indirect Expenditure</t>
  </si>
  <si>
    <t>49.4%</t>
  </si>
  <si>
    <t>(2,188)</t>
  </si>
  <si>
    <t>Town Council Events</t>
  </si>
  <si>
    <t>Inc-Carnival</t>
  </si>
  <si>
    <t>Income - Music Event</t>
  </si>
  <si>
    <t>(6,875)</t>
  </si>
  <si>
    <t>176.4%</t>
  </si>
  <si>
    <t>Inc- Sledgehammer</t>
  </si>
  <si>
    <t>(5,050)</t>
  </si>
  <si>
    <t>156.1%</t>
  </si>
  <si>
    <t>Inc- Sports Day</t>
  </si>
  <si>
    <t>(2,000)</t>
  </si>
  <si>
    <t>Special Events 2023 Coronation</t>
  </si>
  <si>
    <t>Inc-Christmas Lights</t>
  </si>
  <si>
    <t>(296)</t>
  </si>
  <si>
    <t>(3.9%)</t>
  </si>
  <si>
    <t>Chistmas Lights Trail</t>
  </si>
  <si>
    <t>Inc-Food Festival</t>
  </si>
  <si>
    <t>(83)</t>
  </si>
  <si>
    <t>Town Council Events :- Income</t>
  </si>
  <si>
    <t>Evt 1 Music EVent</t>
  </si>
  <si>
    <t>(5,879)</t>
  </si>
  <si>
    <t>(7,118)</t>
  </si>
  <si>
    <t>171.2%</t>
  </si>
  <si>
    <t>Evt 3 - Sledgehammer</t>
  </si>
  <si>
    <t>(8,393)</t>
  </si>
  <si>
    <t>(12,827)</t>
  </si>
  <si>
    <t>228.3%</t>
  </si>
  <si>
    <t>Sports Day</t>
  </si>
  <si>
    <t>94.7%</t>
  </si>
  <si>
    <t>Special Events/Coronation 2023</t>
  </si>
  <si>
    <t>(4,162)</t>
  </si>
  <si>
    <t>(4,325)</t>
  </si>
  <si>
    <t>186.5%</t>
  </si>
  <si>
    <t>FFD in assoc. w/AFD</t>
  </si>
  <si>
    <t>(428)</t>
  </si>
  <si>
    <t>(644)</t>
  </si>
  <si>
    <t>106.8%</t>
  </si>
  <si>
    <t>Christmas Lights Switch On</t>
  </si>
  <si>
    <t>50.7%</t>
  </si>
  <si>
    <t>Christmas Lights Trail</t>
  </si>
  <si>
    <t>6.7%</t>
  </si>
  <si>
    <t>Town Council Events :- Indirect Expenditure</t>
  </si>
  <si>
    <t>55.4%</t>
  </si>
  <si>
    <t>(67,061)</t>
  </si>
  <si>
    <t>(35,151)</t>
  </si>
  <si>
    <t>(33,500)</t>
  </si>
  <si>
    <t>Cemetery</t>
  </si>
  <si>
    <t>Inc-Cemetery</t>
  </si>
  <si>
    <t>(4,336)</t>
  </si>
  <si>
    <t>Cemetery :- Income</t>
  </si>
  <si>
    <t>96.5%</t>
  </si>
  <si>
    <t>29.9%</t>
  </si>
  <si>
    <t>(820)</t>
  </si>
  <si>
    <t>646.7%</t>
  </si>
  <si>
    <t>8.4%</t>
  </si>
  <si>
    <t>38.0%</t>
  </si>
  <si>
    <t>Cemetery :- Indirect Expenditure</t>
  </si>
  <si>
    <t>62.6%</t>
  </si>
  <si>
    <t>(6,700)</t>
  </si>
  <si>
    <t>(6,839)</t>
  </si>
  <si>
    <t>Street Scene</t>
  </si>
  <si>
    <t>Street Furniture</t>
  </si>
  <si>
    <t>Pedestrianisation Scheme</t>
  </si>
  <si>
    <t>Repairs &amp; Maint. Clocks</t>
  </si>
  <si>
    <t>Litter Bin Provosion</t>
  </si>
  <si>
    <t>99.8%</t>
  </si>
  <si>
    <t>Christmas Lights Maint/Storage</t>
  </si>
  <si>
    <t>Litter/Dog Bin Emptying</t>
  </si>
  <si>
    <t>Street Scene :- Indirect Expenditure</t>
  </si>
  <si>
    <t>69.3%</t>
  </si>
  <si>
    <t>(12,177)</t>
  </si>
  <si>
    <t>(25,640)</t>
  </si>
  <si>
    <t>(37,000)</t>
  </si>
  <si>
    <t>(11,360)</t>
  </si>
  <si>
    <t>Earmarked Reserves</t>
  </si>
  <si>
    <t>Community and Elections</t>
  </si>
  <si>
    <t>29.2%</t>
  </si>
  <si>
    <t>Play Areas/Open Space Investme</t>
  </si>
  <si>
    <t>13.7%</t>
  </si>
  <si>
    <t>Equipment Replacement/Mtce</t>
  </si>
  <si>
    <t>10.0%</t>
  </si>
  <si>
    <t>Green Infrastructure</t>
  </si>
  <si>
    <t>BTC Premises</t>
  </si>
  <si>
    <t>1.5%</t>
  </si>
  <si>
    <t>Youth Initiatives</t>
  </si>
  <si>
    <t>(325)</t>
  </si>
  <si>
    <t>Burial Ground Provision</t>
  </si>
  <si>
    <t>SW Sports Village Contribution</t>
  </si>
  <si>
    <t>1.8%</t>
  </si>
  <si>
    <t>Earmarked Reserves :- Indirect Expenditure</t>
  </si>
  <si>
    <t>4.2%</t>
  </si>
  <si>
    <t>(177,045)</t>
  </si>
  <si>
    <t>(138,536)</t>
  </si>
  <si>
    <t>(3,301,630</t>
  </si>
  <si>
    <t>(3,163,094</t>
  </si>
  <si>
    <t>plus Transfer from EMR</t>
  </si>
  <si>
    <t>Movement to/(from) Gen Reserve</t>
  </si>
  <si>
    <t>(15,528)</t>
  </si>
  <si>
    <t>Grand Totals:- Income</t>
  </si>
  <si>
    <t>99.4%</t>
  </si>
  <si>
    <t>26.6%</t>
  </si>
  <si>
    <t>(3,301,630)</t>
  </si>
  <si>
    <t>(3,989,346)</t>
  </si>
  <si>
    <t>Explanation</t>
  </si>
  <si>
    <t>Estimated</t>
  </si>
  <si>
    <t>Expenditure by year end</t>
  </si>
  <si>
    <t>Easter Egg Hunt 23/24 and Mayor's Lunch 24/25, further events scheduled</t>
  </si>
  <si>
    <t>Annual Cost, no budget</t>
  </si>
  <si>
    <t>New Council Building.</t>
  </si>
  <si>
    <t>Annual Cost</t>
  </si>
  <si>
    <t>No resigations expected</t>
  </si>
  <si>
    <t>Proposed New Mayor chain 25_26</t>
  </si>
  <si>
    <t>Cost of Room Hire</t>
  </si>
  <si>
    <t>Annual cost</t>
  </si>
  <si>
    <t>Annual increments outstanding</t>
  </si>
  <si>
    <t>Histrically, travel not claimed</t>
  </si>
  <si>
    <t>Mobile phones for Groundsmen included in this cost, requires journal to 300/4020</t>
  </si>
  <si>
    <t>2 extra lines purchased, plus £81.53 accrued 23/24 invoices</t>
  </si>
  <si>
    <t>Includes Whitelands stationery &amp; Postage</t>
  </si>
  <si>
    <t>Annual Rialtas, Cemetry and Pitchbooking software invoices. Annual Pitchbooking costs of £6000.00.  OALC membership not budgeted for £4214.65</t>
  </si>
  <si>
    <t>Annual invoice</t>
  </si>
  <si>
    <t>Toshibo Photocopier Charges not budgeted for</t>
  </si>
  <si>
    <t>Tender costs for Grounds and maintenance contract.</t>
  </si>
  <si>
    <t xml:space="preserve">Still awaiting annual increments.  </t>
  </si>
  <si>
    <t>Requires journalling to 300/4003</t>
  </si>
  <si>
    <t>Resignations, Minerva Publications, recruitment</t>
  </si>
  <si>
    <t>Currently receiving £483 per month</t>
  </si>
  <si>
    <t xml:space="preserve">Overbudgeted </t>
  </si>
  <si>
    <t>PO will be journaled when invoice paid</t>
  </si>
  <si>
    <t xml:space="preserve"> £1432 PHS 2023/24</t>
  </si>
  <si>
    <t>Annual service £1224 plus call outs</t>
  </si>
  <si>
    <t>Clean Genie (monthly cost about £592)</t>
  </si>
  <si>
    <t xml:space="preserve">Accrued invoice and out-of-contract costs, Monthly Avg. £400 </t>
  </si>
  <si>
    <t>Currently receiving an average of £8500 per month, CCLA and £4000 per quarter Barclays savings</t>
  </si>
  <si>
    <t>Requires journalling</t>
  </si>
  <si>
    <t>Paid in November</t>
  </si>
  <si>
    <t>Grant Aid</t>
  </si>
  <si>
    <t>No Longer supporting</t>
  </si>
  <si>
    <t>Unclaimed in previous years</t>
  </si>
  <si>
    <t>New building</t>
  </si>
  <si>
    <t>Peter Mitchell Associates - inspection</t>
  </si>
  <si>
    <t xml:space="preserve">Lawson Demolition </t>
  </si>
  <si>
    <t>Dependent on Environment plans</t>
  </si>
  <si>
    <t>Delayed incremental increases.</t>
  </si>
  <si>
    <t>Currently recruiting, expect further expenditure</t>
  </si>
  <si>
    <t>Original budget still to be spent on Groundsmen</t>
  </si>
  <si>
    <t>Mobiles for Groundsmen are paid under 105/4020, requires journal</t>
  </si>
  <si>
    <t>This includes MOTs, vehicle breakdown, vehicle hire. There is no budget for Vehicle maintanance</t>
  </si>
  <si>
    <t>Cost of fuel inflation</t>
  </si>
  <si>
    <t>FA Grant expected</t>
  </si>
  <si>
    <t>FA Grant Expenditure see 1019/301</t>
  </si>
  <si>
    <t>Requires journalling to 4190</t>
  </si>
  <si>
    <t>Monthly costs of £34,114.55 x 5 Continental (£170,572.75);   Quarterly costs CDC £21136.95 x 2 (£42,273.90) Litterbins / Cleansing,Extra costs for 2024/25 include Tree Survey £35,000 and Arb work predicted at £15,000</t>
  </si>
  <si>
    <t>12 x £821.50</t>
  </si>
  <si>
    <t>Annual cleaning invoice</t>
  </si>
  <si>
    <t>Annual PHS</t>
  </si>
  <si>
    <t>Oxford Fire alarm annual invoice</t>
  </si>
  <si>
    <t>Accrued invoice 2022-2023 £2002.56</t>
  </si>
  <si>
    <t>£1749.21 spent on seeds, not budgeted</t>
  </si>
  <si>
    <t>Annual PHS Waste Removal</t>
  </si>
  <si>
    <t>Under budgeted</t>
  </si>
  <si>
    <t>Annual cleaning</t>
  </si>
  <si>
    <t>Lease not completed</t>
  </si>
  <si>
    <t>Chooi</t>
  </si>
  <si>
    <t>No SLA inplace, being chased. Verbally agreed at £12500 per year</t>
  </si>
  <si>
    <t>Pitchbookings greater than budgeted</t>
  </si>
  <si>
    <t>Barrier replacement</t>
  </si>
  <si>
    <t>No SLA, negotiations have taken place, agreed to two payments:  £7300 and £9700</t>
  </si>
  <si>
    <t>Based on invoices received 08/02/2024 CDC</t>
  </si>
  <si>
    <t>Not budgeted for</t>
  </si>
  <si>
    <t>Currently paying CDC £27116.37 x 2 a year</t>
  </si>
  <si>
    <t>New staff</t>
  </si>
  <si>
    <t xml:space="preserve">There is no H&amp;S, sationery or cleaning products budget for Whitelands </t>
  </si>
  <si>
    <t>£550 plus VAT per month x 12</t>
  </si>
  <si>
    <t xml:space="preserve">£129.60 per month </t>
  </si>
  <si>
    <t>Quarterly invoices £5274.10 + VAT x 4</t>
  </si>
  <si>
    <t>£2811.06 x quarterly cost</t>
  </si>
  <si>
    <t>Includes Whitelands PHS Annual invoice = £6586 for Sanitary Disposal not budgeted for. Plus further yard bins required.</t>
  </si>
  <si>
    <t>Requires investigation</t>
  </si>
  <si>
    <t>Under budgted</t>
  </si>
  <si>
    <t>Play Safe Limited annual inspections</t>
  </si>
  <si>
    <t>Based on 2023/2024</t>
  </si>
  <si>
    <t>Bad debt written off 2023/24 stall holders</t>
  </si>
  <si>
    <t>Based on previous years.</t>
  </si>
  <si>
    <t>Suggest a greater increase than 2% for 2025/26</t>
  </si>
  <si>
    <t>2024/2025</t>
  </si>
  <si>
    <t>Sub-total summary</t>
  </si>
  <si>
    <t>Balance</t>
  </si>
  <si>
    <t>New Staging supplier, Sight, greater cost</t>
  </si>
  <si>
    <t>New Staging supplier, Sight, greater cost and purchase of speakers - GLX £1487</t>
  </si>
  <si>
    <t>Accrued CDC Landscape Recharges  invoice from 2023/24 upon Councillor approval</t>
  </si>
  <si>
    <t>FINANCE REPORT</t>
  </si>
  <si>
    <t>Detailed Income &amp; Expenditure by Budget Heading to 31st October 2024</t>
  </si>
  <si>
    <t>Appendix 1</t>
  </si>
  <si>
    <t xml:space="preserve"> EMR</t>
  </si>
  <si>
    <t>Dog litter bins and dombed bins replacement - Glasden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</si>
</sst>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0" fontId="2" fillId="0" borderId="0" xfId="0" applyFont="1" applyProtection="1">
      <protection locked="0"/>
    </xf>
    <xf numFmtId="0" fontId="2" fillId="0" borderId="0" xfId="0" applyFont="1"/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3" xfId="0" applyBorder="1"/>
    <xf numFmtId="0" fontId="0" fillId="0" borderId="3" xfId="0" applyBorder="1" applyProtection="1">
      <protection locked="0"/>
    </xf>
    <xf numFmtId="0" fontId="0" fillId="0" borderId="4" xfId="0" applyBorder="1"/>
    <xf numFmtId="0" fontId="0" fillId="0" borderId="5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164" fontId="0" fillId="0" borderId="7" xfId="0" applyNumberFormat="1" applyBorder="1" applyAlignment="1">
      <alignment horizontal="center" vertical="center"/>
    </xf>
    <xf numFmtId="0" fontId="0" fillId="0" borderId="5" xfId="0" applyBorder="1"/>
    <xf numFmtId="8" fontId="0" fillId="0" borderId="0" xfId="0" applyNumberFormat="1"/>
    <xf numFmtId="8" fontId="0" fillId="0" borderId="7" xfId="0" applyNumberFormat="1" applyBorder="1"/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4" borderId="7" xfId="0" applyFill="1" applyBorder="1" applyAlignment="1" applyProtection="1">
      <alignment horizontal="left" vertical="center" wrapText="1"/>
      <protection locked="0"/>
    </xf>
    <xf numFmtId="164" fontId="0" fillId="0" borderId="5" xfId="0" applyNumberFormat="1" applyBorder="1" applyAlignment="1" applyProtection="1">
      <alignment horizontal="center" vertical="center"/>
      <protection locked="0"/>
    </xf>
    <xf numFmtId="0" fontId="0" fillId="0" borderId="7" xfId="0" applyBorder="1" applyProtection="1">
      <protection locked="0"/>
    </xf>
    <xf numFmtId="0" fontId="3" fillId="0" borderId="7" xfId="0" applyFont="1" applyBorder="1" applyAlignment="1" applyProtection="1">
      <alignment horizontal="left" vertical="center"/>
      <protection locked="0"/>
    </xf>
    <xf numFmtId="164" fontId="0" fillId="5" borderId="8" xfId="0" applyNumberFormat="1" applyFill="1" applyBorder="1" applyAlignment="1">
      <alignment horizontal="center" vertical="center"/>
    </xf>
    <xf numFmtId="0" fontId="0" fillId="0" borderId="7" xfId="0" applyBorder="1" applyAlignment="1">
      <alignment wrapText="1"/>
    </xf>
    <xf numFmtId="164" fontId="0" fillId="0" borderId="5" xfId="0" applyNumberFormat="1" applyBorder="1"/>
    <xf numFmtId="164" fontId="0" fillId="5" borderId="8" xfId="0" applyNumberFormat="1" applyFill="1" applyBorder="1"/>
    <xf numFmtId="0" fontId="4" fillId="0" borderId="7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left" vertical="center"/>
    </xf>
    <xf numFmtId="164" fontId="5" fillId="3" borderId="0" xfId="0" applyNumberFormat="1" applyFont="1" applyFill="1" applyAlignment="1" applyProtection="1">
      <alignment horizontal="center" vertic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0" fillId="0" borderId="7" xfId="0" applyNumberFormat="1" applyBorder="1"/>
    <xf numFmtId="164" fontId="0" fillId="0" borderId="0" xfId="0" applyNumberFormat="1"/>
    <xf numFmtId="164" fontId="0" fillId="0" borderId="5" xfId="0" applyNumberFormat="1" applyBorder="1" applyProtection="1">
      <protection locked="0"/>
    </xf>
    <xf numFmtId="164" fontId="0" fillId="0" borderId="6" xfId="0" applyNumberFormat="1" applyBorder="1" applyAlignment="1" applyProtection="1">
      <alignment wrapText="1"/>
      <protection locked="0"/>
    </xf>
    <xf numFmtId="164" fontId="0" fillId="0" borderId="7" xfId="0" applyNumberFormat="1" applyBorder="1" applyProtection="1">
      <protection locked="0"/>
    </xf>
    <xf numFmtId="164" fontId="0" fillId="0" borderId="5" xfId="0" applyNumberFormat="1" applyBorder="1" applyAlignment="1">
      <alignment horizontal="center" vertical="center"/>
    </xf>
    <xf numFmtId="164" fontId="0" fillId="0" borderId="8" xfId="0" applyNumberFormat="1" applyBorder="1"/>
    <xf numFmtId="0" fontId="0" fillId="0" borderId="4" xfId="0" applyBorder="1" applyAlignment="1">
      <alignment wrapText="1"/>
    </xf>
    <xf numFmtId="0" fontId="5" fillId="6" borderId="0" xfId="0" applyFont="1" applyFill="1" applyAlignment="1">
      <alignment horizontal="left" vertical="center"/>
    </xf>
    <xf numFmtId="164" fontId="5" fillId="6" borderId="0" xfId="0" applyNumberFormat="1" applyFont="1" applyFill="1" applyAlignment="1" applyProtection="1">
      <alignment horizontal="center" vertical="center"/>
      <protection locked="0"/>
    </xf>
    <xf numFmtId="164" fontId="0" fillId="6" borderId="7" xfId="0" applyNumberFormat="1" applyFill="1" applyBorder="1"/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4" xfId="0" applyBorder="1" applyProtection="1">
      <protection locked="0"/>
    </xf>
    <xf numFmtId="0" fontId="5" fillId="6" borderId="4" xfId="0" applyFont="1" applyFill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64" fontId="5" fillId="6" borderId="7" xfId="0" applyNumberFormat="1" applyFont="1" applyFill="1" applyBorder="1" applyAlignment="1">
      <alignment horizontal="left" vertical="center"/>
    </xf>
    <xf numFmtId="164" fontId="5" fillId="0" borderId="7" xfId="0" applyNumberFormat="1" applyFont="1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6" borderId="7" xfId="0" applyFill="1" applyBorder="1"/>
    <xf numFmtId="0" fontId="5" fillId="0" borderId="7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1" fillId="0" borderId="4" xfId="0" applyFont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82C9F-BF53-41EA-A649-C2BD37CA8F8F}">
  <sheetPr>
    <pageSetUpPr fitToPage="1"/>
  </sheetPr>
  <dimension ref="A1:S384"/>
  <sheetViews>
    <sheetView tabSelected="1" topLeftCell="A336" workbookViewId="0">
      <selection activeCell="M352" sqref="M352"/>
    </sheetView>
  </sheetViews>
  <sheetFormatPr defaultRowHeight="15" x14ac:dyDescent="0.25"/>
  <cols>
    <col min="1" max="1" width="7.85546875" customWidth="1"/>
    <col min="12" max="12" width="8.7109375" customWidth="1"/>
    <col min="13" max="13" width="27.42578125" customWidth="1"/>
    <col min="14" max="14" width="12.7109375" style="42" bestFit="1" customWidth="1"/>
  </cols>
  <sheetData>
    <row r="1" spans="1:14" x14ac:dyDescent="0.25">
      <c r="A1" s="3" t="s">
        <v>605</v>
      </c>
      <c r="G1" s="3" t="s">
        <v>603</v>
      </c>
      <c r="H1" s="3"/>
      <c r="M1" s="1"/>
    </row>
    <row r="3" spans="1:14" x14ac:dyDescent="0.25">
      <c r="F3" s="4" t="s">
        <v>604</v>
      </c>
      <c r="G3" s="5"/>
      <c r="H3" s="5"/>
    </row>
    <row r="4" spans="1:14" x14ac:dyDescent="0.25">
      <c r="A4" s="1" t="s">
        <v>0</v>
      </c>
      <c r="F4" s="1" t="s">
        <v>1</v>
      </c>
    </row>
    <row r="5" spans="1:14" x14ac:dyDescent="0.25">
      <c r="A5" s="6"/>
      <c r="B5" s="62"/>
      <c r="C5" s="6"/>
      <c r="D5" s="6"/>
      <c r="E5" s="65" t="s">
        <v>2</v>
      </c>
      <c r="F5" s="7" t="s">
        <v>3</v>
      </c>
      <c r="G5" s="14" t="s">
        <v>4</v>
      </c>
      <c r="H5" s="7" t="s">
        <v>5</v>
      </c>
      <c r="I5" s="11" t="s">
        <v>6</v>
      </c>
      <c r="J5" s="11" t="s">
        <v>7</v>
      </c>
      <c r="K5" s="11" t="s">
        <v>8</v>
      </c>
      <c r="L5" s="52" t="s">
        <v>9</v>
      </c>
      <c r="M5" s="11" t="s">
        <v>515</v>
      </c>
      <c r="N5" s="43" t="s">
        <v>516</v>
      </c>
    </row>
    <row r="6" spans="1:14" ht="30" x14ac:dyDescent="0.25">
      <c r="A6" s="8"/>
      <c r="B6" s="63"/>
      <c r="C6" s="8"/>
      <c r="D6" s="8"/>
      <c r="E6" s="66" t="s">
        <v>10</v>
      </c>
      <c r="F6" s="9" t="s">
        <v>11</v>
      </c>
      <c r="G6" s="15" t="s">
        <v>12</v>
      </c>
      <c r="H6" s="9" t="s">
        <v>13</v>
      </c>
      <c r="I6" s="59" t="s">
        <v>14</v>
      </c>
      <c r="J6" s="59" t="s">
        <v>15</v>
      </c>
      <c r="K6" s="12"/>
      <c r="L6" s="53" t="s">
        <v>606</v>
      </c>
      <c r="M6" s="12"/>
      <c r="N6" s="44" t="s">
        <v>517</v>
      </c>
    </row>
    <row r="7" spans="1:14" x14ac:dyDescent="0.25">
      <c r="A7" s="2">
        <v>102</v>
      </c>
      <c r="B7" s="64" t="s">
        <v>16</v>
      </c>
      <c r="C7" s="3"/>
      <c r="E7" s="67"/>
      <c r="G7" s="16"/>
      <c r="I7" s="13"/>
      <c r="J7" s="13"/>
      <c r="K7" s="13"/>
      <c r="L7" s="10"/>
      <c r="M7" s="13"/>
      <c r="N7" s="35"/>
    </row>
    <row r="8" spans="1:14" ht="45" x14ac:dyDescent="0.25">
      <c r="A8" s="1">
        <v>1013</v>
      </c>
      <c r="B8" s="54" t="s">
        <v>17</v>
      </c>
      <c r="E8" s="68">
        <v>3180</v>
      </c>
      <c r="F8" s="1">
        <v>7251</v>
      </c>
      <c r="G8" s="17">
        <v>0</v>
      </c>
      <c r="H8" s="1" t="s">
        <v>18</v>
      </c>
      <c r="I8" s="13"/>
      <c r="J8" s="13"/>
      <c r="K8" s="31" t="s">
        <v>19</v>
      </c>
      <c r="L8" s="10"/>
      <c r="M8" s="20" t="s">
        <v>518</v>
      </c>
      <c r="N8" s="23">
        <v>12000</v>
      </c>
    </row>
    <row r="9" spans="1:14" x14ac:dyDescent="0.25">
      <c r="A9" s="1">
        <v>1014</v>
      </c>
      <c r="B9" s="54" t="s">
        <v>20</v>
      </c>
      <c r="E9" s="68">
        <v>20</v>
      </c>
      <c r="F9" s="1">
        <v>0</v>
      </c>
      <c r="G9" s="17">
        <v>0</v>
      </c>
      <c r="H9" s="1">
        <v>0</v>
      </c>
      <c r="I9" s="13"/>
      <c r="J9" s="13"/>
      <c r="K9" s="31" t="s">
        <v>19</v>
      </c>
      <c r="L9" s="10"/>
      <c r="M9" s="10"/>
      <c r="N9" s="23"/>
    </row>
    <row r="10" spans="1:14" x14ac:dyDescent="0.25">
      <c r="B10" s="10"/>
      <c r="E10" s="67"/>
      <c r="G10" s="16"/>
      <c r="I10" s="13"/>
      <c r="J10" s="13"/>
      <c r="K10" s="13"/>
      <c r="L10" s="10"/>
      <c r="M10" s="10"/>
      <c r="N10" s="23"/>
    </row>
    <row r="11" spans="1:14" x14ac:dyDescent="0.25">
      <c r="B11" s="10"/>
      <c r="C11" s="1" t="s">
        <v>21</v>
      </c>
      <c r="E11" s="65">
        <v>3200</v>
      </c>
      <c r="F11" s="7">
        <v>7251</v>
      </c>
      <c r="G11" s="14">
        <v>0</v>
      </c>
      <c r="H11" s="7" t="s">
        <v>18</v>
      </c>
      <c r="I11" s="13"/>
      <c r="J11" s="13"/>
      <c r="K11" s="13"/>
      <c r="L11" s="54">
        <v>0</v>
      </c>
      <c r="M11" s="10"/>
      <c r="N11" s="23"/>
    </row>
    <row r="12" spans="1:14" x14ac:dyDescent="0.25">
      <c r="B12" s="10"/>
      <c r="C12" s="1"/>
      <c r="E12" s="68"/>
      <c r="F12" s="1"/>
      <c r="G12" s="17"/>
      <c r="H12" s="1"/>
      <c r="I12" s="13"/>
      <c r="J12" s="13"/>
      <c r="K12" s="13"/>
      <c r="L12" s="54"/>
      <c r="M12" s="10"/>
      <c r="N12" s="23"/>
    </row>
    <row r="13" spans="1:14" x14ac:dyDescent="0.25">
      <c r="A13" s="1">
        <v>4031</v>
      </c>
      <c r="B13" s="54" t="s">
        <v>22</v>
      </c>
      <c r="E13" s="68">
        <v>9405</v>
      </c>
      <c r="F13" s="1">
        <v>6160</v>
      </c>
      <c r="G13" s="17">
        <v>0</v>
      </c>
      <c r="H13" s="1" t="s">
        <v>23</v>
      </c>
      <c r="I13" s="13"/>
      <c r="J13" s="31" t="s">
        <v>23</v>
      </c>
      <c r="K13" s="31" t="s">
        <v>19</v>
      </c>
      <c r="L13" s="10"/>
      <c r="M13" s="22" t="s">
        <v>519</v>
      </c>
      <c r="N13" s="23">
        <v>6160</v>
      </c>
    </row>
    <row r="14" spans="1:14" x14ac:dyDescent="0.25">
      <c r="A14" s="1">
        <v>4047</v>
      </c>
      <c r="B14" s="54" t="s">
        <v>24</v>
      </c>
      <c r="E14" s="68">
        <v>0</v>
      </c>
      <c r="F14" s="1">
        <v>0</v>
      </c>
      <c r="G14" s="17">
        <v>12000</v>
      </c>
      <c r="H14" s="1">
        <v>12000</v>
      </c>
      <c r="I14" s="13"/>
      <c r="J14" s="31">
        <v>12000</v>
      </c>
      <c r="K14" s="31" t="s">
        <v>19</v>
      </c>
      <c r="L14" s="10"/>
      <c r="M14" s="21" t="s">
        <v>520</v>
      </c>
      <c r="N14" s="23">
        <v>0</v>
      </c>
    </row>
    <row r="15" spans="1:14" x14ac:dyDescent="0.25">
      <c r="A15" s="1">
        <v>4150</v>
      </c>
      <c r="B15" s="54" t="s">
        <v>25</v>
      </c>
      <c r="E15" s="68">
        <v>1750</v>
      </c>
      <c r="F15" s="1">
        <v>1750</v>
      </c>
      <c r="G15" s="17">
        <v>1750</v>
      </c>
      <c r="H15" s="1">
        <v>0</v>
      </c>
      <c r="I15" s="13"/>
      <c r="J15" s="31">
        <v>0</v>
      </c>
      <c r="K15" s="31" t="s">
        <v>26</v>
      </c>
      <c r="L15" s="10"/>
      <c r="M15" s="21" t="s">
        <v>521</v>
      </c>
      <c r="N15" s="23">
        <v>1750</v>
      </c>
    </row>
    <row r="16" spans="1:14" x14ac:dyDescent="0.25">
      <c r="A16" s="1">
        <v>4159</v>
      </c>
      <c r="B16" s="54" t="s">
        <v>27</v>
      </c>
      <c r="E16" s="68">
        <v>11594</v>
      </c>
      <c r="F16" s="1">
        <v>0</v>
      </c>
      <c r="G16" s="17">
        <v>3000</v>
      </c>
      <c r="H16" s="1">
        <v>3000</v>
      </c>
      <c r="I16" s="13"/>
      <c r="J16" s="31">
        <v>3000</v>
      </c>
      <c r="K16" s="31" t="s">
        <v>19</v>
      </c>
      <c r="L16" s="10"/>
      <c r="M16" s="21" t="s">
        <v>522</v>
      </c>
      <c r="N16" s="23">
        <v>0</v>
      </c>
    </row>
    <row r="17" spans="1:19" x14ac:dyDescent="0.25">
      <c r="A17" s="1">
        <v>4160</v>
      </c>
      <c r="B17" s="54" t="s">
        <v>28</v>
      </c>
      <c r="E17" s="68">
        <v>3102</v>
      </c>
      <c r="F17" s="1">
        <v>1369</v>
      </c>
      <c r="G17" s="17">
        <v>3000</v>
      </c>
      <c r="H17" s="1">
        <v>1631</v>
      </c>
      <c r="I17" s="31">
        <v>164</v>
      </c>
      <c r="J17" s="31">
        <v>1467</v>
      </c>
      <c r="K17" s="31" t="s">
        <v>29</v>
      </c>
      <c r="L17" s="10"/>
      <c r="M17" s="21" t="s">
        <v>523</v>
      </c>
      <c r="N17" s="23">
        <v>3000</v>
      </c>
    </row>
    <row r="18" spans="1:19" x14ac:dyDescent="0.25">
      <c r="A18" s="1">
        <v>4161</v>
      </c>
      <c r="B18" s="54" t="s">
        <v>30</v>
      </c>
      <c r="E18" s="68">
        <v>1497</v>
      </c>
      <c r="F18" s="1">
        <v>1098</v>
      </c>
      <c r="G18" s="17">
        <v>770</v>
      </c>
      <c r="H18" s="1" t="s">
        <v>31</v>
      </c>
      <c r="I18" s="13"/>
      <c r="J18" s="31" t="s">
        <v>31</v>
      </c>
      <c r="K18" s="31" t="s">
        <v>32</v>
      </c>
      <c r="L18" s="10"/>
      <c r="M18" s="21" t="s">
        <v>524</v>
      </c>
      <c r="N18" s="23">
        <v>1098</v>
      </c>
    </row>
    <row r="19" spans="1:19" x14ac:dyDescent="0.25">
      <c r="A19" s="1">
        <v>4162</v>
      </c>
      <c r="B19" s="54" t="s">
        <v>33</v>
      </c>
      <c r="E19" s="68">
        <v>360</v>
      </c>
      <c r="F19" s="1">
        <v>208</v>
      </c>
      <c r="G19" s="17">
        <v>250</v>
      </c>
      <c r="H19" s="1">
        <v>42</v>
      </c>
      <c r="I19" s="13"/>
      <c r="J19" s="31">
        <v>42</v>
      </c>
      <c r="K19" s="31" t="s">
        <v>34</v>
      </c>
      <c r="L19" s="10"/>
      <c r="M19" s="21"/>
      <c r="N19" s="23">
        <v>208</v>
      </c>
    </row>
    <row r="20" spans="1:19" x14ac:dyDescent="0.25">
      <c r="A20" s="1">
        <v>4163</v>
      </c>
      <c r="B20" s="54" t="s">
        <v>35</v>
      </c>
      <c r="E20" s="68">
        <v>3370</v>
      </c>
      <c r="F20" s="1">
        <v>1423</v>
      </c>
      <c r="G20" s="17">
        <v>5040</v>
      </c>
      <c r="H20" s="1">
        <v>3617</v>
      </c>
      <c r="I20" s="31">
        <v>45</v>
      </c>
      <c r="J20" s="31">
        <v>3572</v>
      </c>
      <c r="K20" s="31" t="s">
        <v>36</v>
      </c>
      <c r="L20" s="10"/>
      <c r="M20" s="21"/>
      <c r="N20" s="23">
        <v>1423</v>
      </c>
    </row>
    <row r="21" spans="1:19" x14ac:dyDescent="0.25">
      <c r="A21" s="1">
        <v>4164</v>
      </c>
      <c r="B21" s="54" t="s">
        <v>37</v>
      </c>
      <c r="E21" s="68">
        <v>2910</v>
      </c>
      <c r="F21" s="1">
        <v>407</v>
      </c>
      <c r="G21" s="17">
        <v>4940</v>
      </c>
      <c r="H21" s="1">
        <v>4533</v>
      </c>
      <c r="I21" s="31">
        <v>1443</v>
      </c>
      <c r="J21" s="31">
        <v>3090</v>
      </c>
      <c r="K21" s="31" t="s">
        <v>38</v>
      </c>
      <c r="L21" s="10"/>
      <c r="M21" s="21"/>
      <c r="N21" s="23">
        <v>3200</v>
      </c>
    </row>
    <row r="22" spans="1:19" x14ac:dyDescent="0.25">
      <c r="A22" s="1">
        <v>4209</v>
      </c>
      <c r="B22" s="54" t="s">
        <v>39</v>
      </c>
      <c r="E22" s="68">
        <v>14241</v>
      </c>
      <c r="F22" s="1">
        <v>13855</v>
      </c>
      <c r="G22" s="17">
        <v>14000</v>
      </c>
      <c r="H22" s="1">
        <v>145</v>
      </c>
      <c r="I22" s="13"/>
      <c r="J22" s="31">
        <v>145</v>
      </c>
      <c r="K22" s="31" t="s">
        <v>40</v>
      </c>
      <c r="L22" s="10"/>
      <c r="M22" s="21" t="s">
        <v>525</v>
      </c>
      <c r="N22" s="23">
        <v>13855</v>
      </c>
    </row>
    <row r="23" spans="1:19" x14ac:dyDescent="0.25">
      <c r="A23" s="1">
        <v>4210</v>
      </c>
      <c r="B23" s="54" t="s">
        <v>41</v>
      </c>
      <c r="E23" s="68">
        <v>11349</v>
      </c>
      <c r="F23" s="1">
        <v>4051</v>
      </c>
      <c r="G23" s="17">
        <v>0</v>
      </c>
      <c r="H23" s="1" t="s">
        <v>42</v>
      </c>
      <c r="I23" s="13"/>
      <c r="J23" s="31" t="s">
        <v>42</v>
      </c>
      <c r="K23" s="31" t="s">
        <v>19</v>
      </c>
      <c r="L23" s="10"/>
      <c r="M23" s="10"/>
      <c r="N23" s="23">
        <v>9000</v>
      </c>
      <c r="P23" s="25"/>
    </row>
    <row r="24" spans="1:19" x14ac:dyDescent="0.25">
      <c r="B24" s="10"/>
      <c r="E24" s="67"/>
      <c r="G24" s="16"/>
      <c r="I24" s="13"/>
      <c r="J24" s="13"/>
      <c r="K24" s="13"/>
      <c r="L24" s="10"/>
      <c r="M24" s="13"/>
      <c r="N24" s="23"/>
    </row>
    <row r="25" spans="1:19" x14ac:dyDescent="0.25">
      <c r="B25" s="10"/>
      <c r="C25" s="1" t="s">
        <v>43</v>
      </c>
      <c r="E25" s="65">
        <v>59578</v>
      </c>
      <c r="F25" s="7">
        <v>30321</v>
      </c>
      <c r="G25" s="14">
        <v>44750</v>
      </c>
      <c r="H25" s="7">
        <v>14429</v>
      </c>
      <c r="I25" s="11">
        <v>1652</v>
      </c>
      <c r="J25" s="11">
        <v>12777</v>
      </c>
      <c r="K25" s="11" t="s">
        <v>44</v>
      </c>
      <c r="L25" s="11">
        <v>0</v>
      </c>
      <c r="M25" s="13"/>
      <c r="N25" s="46">
        <f>SUM(N13:N23)</f>
        <v>39694</v>
      </c>
    </row>
    <row r="26" spans="1:19" x14ac:dyDescent="0.25">
      <c r="B26" s="10"/>
      <c r="C26" s="1" t="s">
        <v>45</v>
      </c>
      <c r="E26" s="67"/>
      <c r="G26" s="16"/>
      <c r="I26" s="13"/>
      <c r="J26" s="13"/>
      <c r="K26" s="13"/>
      <c r="L26" s="10"/>
      <c r="M26" s="13"/>
      <c r="N26" s="41"/>
    </row>
    <row r="27" spans="1:19" x14ac:dyDescent="0.25">
      <c r="B27" s="10"/>
      <c r="E27" s="69" t="s">
        <v>46</v>
      </c>
      <c r="F27" s="18" t="s">
        <v>47</v>
      </c>
      <c r="G27" s="19" t="s">
        <v>48</v>
      </c>
      <c r="H27" s="18" t="s">
        <v>49</v>
      </c>
      <c r="I27" s="13"/>
      <c r="J27" s="13"/>
      <c r="K27" s="13"/>
      <c r="L27" s="10"/>
      <c r="M27" s="26"/>
      <c r="N27" s="36">
        <f>N8-N25</f>
        <v>-27694</v>
      </c>
      <c r="O27" s="25"/>
      <c r="P27" s="47"/>
      <c r="S27" s="25"/>
    </row>
    <row r="28" spans="1:19" x14ac:dyDescent="0.25">
      <c r="A28" s="2">
        <v>105</v>
      </c>
      <c r="B28" s="64" t="s">
        <v>50</v>
      </c>
      <c r="C28" s="3"/>
      <c r="E28" s="67"/>
      <c r="G28" s="16"/>
      <c r="I28" s="13"/>
      <c r="J28" s="13"/>
      <c r="K28" s="13"/>
      <c r="L28" s="10"/>
      <c r="M28" s="13"/>
      <c r="N28" s="41"/>
    </row>
    <row r="29" spans="1:19" x14ac:dyDescent="0.25">
      <c r="A29" s="1">
        <v>1014</v>
      </c>
      <c r="B29" s="54" t="s">
        <v>20</v>
      </c>
      <c r="E29" s="68">
        <v>1099</v>
      </c>
      <c r="F29" s="1">
        <v>0</v>
      </c>
      <c r="G29" s="17">
        <v>0</v>
      </c>
      <c r="H29" s="1">
        <v>0</v>
      </c>
      <c r="I29" s="13"/>
      <c r="J29" s="13"/>
      <c r="K29" s="31" t="s">
        <v>19</v>
      </c>
      <c r="L29" s="10"/>
      <c r="M29" s="13"/>
      <c r="N29" s="41"/>
    </row>
    <row r="30" spans="1:19" x14ac:dyDescent="0.25">
      <c r="B30" s="10"/>
      <c r="E30" s="67"/>
      <c r="G30" s="16"/>
      <c r="I30" s="13"/>
      <c r="J30" s="13"/>
      <c r="K30" s="13"/>
      <c r="L30" s="10"/>
      <c r="M30" s="13"/>
      <c r="N30" s="41"/>
    </row>
    <row r="31" spans="1:19" x14ac:dyDescent="0.25">
      <c r="B31" s="10"/>
      <c r="C31" s="1" t="s">
        <v>51</v>
      </c>
      <c r="E31" s="65">
        <v>1099</v>
      </c>
      <c r="F31" s="7">
        <v>0</v>
      </c>
      <c r="G31" s="14">
        <v>0</v>
      </c>
      <c r="H31" s="7">
        <v>0</v>
      </c>
      <c r="I31" s="13"/>
      <c r="J31" s="13"/>
      <c r="K31" s="13"/>
      <c r="L31" s="54">
        <v>0</v>
      </c>
      <c r="M31" s="13"/>
      <c r="N31" s="35">
        <v>0</v>
      </c>
    </row>
    <row r="32" spans="1:19" x14ac:dyDescent="0.25">
      <c r="B32" s="10"/>
      <c r="C32" s="1"/>
      <c r="E32" s="68"/>
      <c r="F32" s="1"/>
      <c r="G32" s="17"/>
      <c r="H32" s="1"/>
      <c r="I32" s="13"/>
      <c r="J32" s="13"/>
      <c r="K32" s="13"/>
      <c r="L32" s="54"/>
      <c r="M32" s="13"/>
      <c r="N32" s="41"/>
    </row>
    <row r="33" spans="1:14" ht="30" x14ac:dyDescent="0.25">
      <c r="A33" s="1">
        <v>4000</v>
      </c>
      <c r="B33" s="54" t="s">
        <v>52</v>
      </c>
      <c r="E33" s="68">
        <v>161076</v>
      </c>
      <c r="F33" s="1">
        <v>116123</v>
      </c>
      <c r="G33" s="17">
        <v>260000</v>
      </c>
      <c r="H33" s="1">
        <v>143877</v>
      </c>
      <c r="I33" s="13"/>
      <c r="J33" s="31">
        <v>143877</v>
      </c>
      <c r="K33" s="31" t="s">
        <v>53</v>
      </c>
      <c r="L33" s="10"/>
      <c r="M33" s="28" t="s">
        <v>535</v>
      </c>
      <c r="N33" s="41">
        <v>235000</v>
      </c>
    </row>
    <row r="34" spans="1:14" x14ac:dyDescent="0.25">
      <c r="A34" s="1">
        <v>4001</v>
      </c>
      <c r="B34" s="54" t="s">
        <v>54</v>
      </c>
      <c r="E34" s="68">
        <v>15348</v>
      </c>
      <c r="F34" s="1">
        <v>11632</v>
      </c>
      <c r="G34" s="17">
        <v>30000</v>
      </c>
      <c r="H34" s="1">
        <v>18368</v>
      </c>
      <c r="I34" s="13"/>
      <c r="J34" s="31">
        <v>18368</v>
      </c>
      <c r="K34" s="31" t="s">
        <v>55</v>
      </c>
      <c r="L34" s="10"/>
      <c r="M34" s="22" t="s">
        <v>526</v>
      </c>
      <c r="N34" s="23">
        <v>21000</v>
      </c>
    </row>
    <row r="35" spans="1:14" x14ac:dyDescent="0.25">
      <c r="A35" s="1">
        <v>4002</v>
      </c>
      <c r="B35" s="54" t="s">
        <v>56</v>
      </c>
      <c r="E35" s="68">
        <v>34722</v>
      </c>
      <c r="F35" s="1">
        <v>25199</v>
      </c>
      <c r="G35" s="17">
        <v>56000</v>
      </c>
      <c r="H35" s="1">
        <v>30801</v>
      </c>
      <c r="I35" s="13"/>
      <c r="J35" s="31">
        <v>30801</v>
      </c>
      <c r="K35" s="31" t="s">
        <v>57</v>
      </c>
      <c r="L35" s="10"/>
      <c r="M35" s="22" t="s">
        <v>526</v>
      </c>
      <c r="N35" s="23">
        <v>45000</v>
      </c>
    </row>
    <row r="36" spans="1:14" x14ac:dyDescent="0.25">
      <c r="A36" s="1">
        <v>4003</v>
      </c>
      <c r="B36" s="54" t="s">
        <v>58</v>
      </c>
      <c r="E36" s="68">
        <v>59922</v>
      </c>
      <c r="F36" s="1">
        <v>596</v>
      </c>
      <c r="G36" s="17">
        <v>0</v>
      </c>
      <c r="H36" s="1" t="s">
        <v>59</v>
      </c>
      <c r="I36" s="13"/>
      <c r="J36" s="31" t="s">
        <v>59</v>
      </c>
      <c r="K36" s="31" t="s">
        <v>19</v>
      </c>
      <c r="L36" s="10"/>
      <c r="M36" s="22" t="s">
        <v>536</v>
      </c>
      <c r="N36" s="23">
        <v>0</v>
      </c>
    </row>
    <row r="37" spans="1:14" x14ac:dyDescent="0.25">
      <c r="A37" s="1">
        <v>4009</v>
      </c>
      <c r="B37" s="54" t="s">
        <v>60</v>
      </c>
      <c r="E37" s="68">
        <v>0</v>
      </c>
      <c r="F37" s="1">
        <v>0</v>
      </c>
      <c r="G37" s="17">
        <v>250</v>
      </c>
      <c r="H37" s="1">
        <v>250</v>
      </c>
      <c r="I37" s="13"/>
      <c r="J37" s="31">
        <v>250</v>
      </c>
      <c r="K37" s="31" t="s">
        <v>19</v>
      </c>
      <c r="L37" s="10"/>
      <c r="M37" s="22" t="s">
        <v>527</v>
      </c>
      <c r="N37" s="23">
        <v>0</v>
      </c>
    </row>
    <row r="38" spans="1:14" x14ac:dyDescent="0.25">
      <c r="A38" s="1">
        <v>4014</v>
      </c>
      <c r="B38" s="54" t="s">
        <v>61</v>
      </c>
      <c r="E38" s="68">
        <v>0</v>
      </c>
      <c r="F38" s="1">
        <v>54</v>
      </c>
      <c r="G38" s="17">
        <v>0</v>
      </c>
      <c r="H38" s="1" t="s">
        <v>62</v>
      </c>
      <c r="I38" s="13"/>
      <c r="J38" s="31" t="s">
        <v>62</v>
      </c>
      <c r="K38" s="31" t="s">
        <v>19</v>
      </c>
      <c r="L38" s="10"/>
      <c r="M38" s="22"/>
      <c r="N38" s="41"/>
    </row>
    <row r="39" spans="1:14" x14ac:dyDescent="0.25">
      <c r="A39" s="1">
        <v>4015</v>
      </c>
      <c r="B39" s="54" t="s">
        <v>63</v>
      </c>
      <c r="E39" s="68">
        <v>2374</v>
      </c>
      <c r="F39" s="1">
        <v>1603</v>
      </c>
      <c r="G39" s="17">
        <v>5000</v>
      </c>
      <c r="H39" s="1">
        <v>3397</v>
      </c>
      <c r="I39" s="31">
        <v>22</v>
      </c>
      <c r="J39" s="31">
        <v>3375</v>
      </c>
      <c r="K39" s="31" t="s">
        <v>64</v>
      </c>
      <c r="L39" s="10"/>
      <c r="M39" s="13"/>
      <c r="N39" s="23">
        <v>5000</v>
      </c>
    </row>
    <row r="40" spans="1:14" ht="60" x14ac:dyDescent="0.25">
      <c r="A40" s="1">
        <v>4020</v>
      </c>
      <c r="B40" s="54" t="s">
        <v>65</v>
      </c>
      <c r="E40" s="68">
        <v>890</v>
      </c>
      <c r="F40" s="1">
        <v>1764</v>
      </c>
      <c r="G40" s="17">
        <v>1200</v>
      </c>
      <c r="H40" s="1" t="s">
        <v>66</v>
      </c>
      <c r="I40" s="13"/>
      <c r="J40" s="31" t="s">
        <v>66</v>
      </c>
      <c r="K40" s="31" t="s">
        <v>67</v>
      </c>
      <c r="L40" s="10"/>
      <c r="M40" s="28" t="s">
        <v>528</v>
      </c>
      <c r="N40" s="23">
        <v>1000</v>
      </c>
    </row>
    <row r="41" spans="1:14" ht="45" x14ac:dyDescent="0.25">
      <c r="A41" s="1">
        <v>4021</v>
      </c>
      <c r="B41" s="54" t="s">
        <v>68</v>
      </c>
      <c r="E41" s="68">
        <v>3027</v>
      </c>
      <c r="F41" s="1">
        <v>2958</v>
      </c>
      <c r="G41" s="17">
        <v>2000</v>
      </c>
      <c r="H41" s="1" t="s">
        <v>69</v>
      </c>
      <c r="I41" s="13"/>
      <c r="J41" s="31" t="s">
        <v>69</v>
      </c>
      <c r="K41" s="31" t="s">
        <v>70</v>
      </c>
      <c r="L41" s="10"/>
      <c r="M41" s="28" t="s">
        <v>529</v>
      </c>
      <c r="N41" s="23">
        <v>3590</v>
      </c>
    </row>
    <row r="42" spans="1:14" ht="30" x14ac:dyDescent="0.25">
      <c r="A42" s="1">
        <v>4023</v>
      </c>
      <c r="B42" s="54" t="s">
        <v>71</v>
      </c>
      <c r="E42" s="68">
        <v>2516</v>
      </c>
      <c r="F42" s="1">
        <v>1896</v>
      </c>
      <c r="G42" s="17">
        <v>2400</v>
      </c>
      <c r="H42" s="1">
        <v>504</v>
      </c>
      <c r="I42" s="31">
        <v>10</v>
      </c>
      <c r="J42" s="31">
        <v>494</v>
      </c>
      <c r="K42" s="31" t="s">
        <v>72</v>
      </c>
      <c r="L42" s="10"/>
      <c r="M42" s="28" t="s">
        <v>530</v>
      </c>
      <c r="N42" s="23">
        <v>2400</v>
      </c>
    </row>
    <row r="43" spans="1:14" ht="90" x14ac:dyDescent="0.25">
      <c r="A43" s="1">
        <v>4024</v>
      </c>
      <c r="B43" s="54" t="s">
        <v>73</v>
      </c>
      <c r="E43" s="68">
        <v>8843</v>
      </c>
      <c r="F43" s="1">
        <v>9159</v>
      </c>
      <c r="G43" s="17">
        <v>4500</v>
      </c>
      <c r="H43" s="1" t="s">
        <v>74</v>
      </c>
      <c r="I43" s="13"/>
      <c r="J43" s="31" t="s">
        <v>74</v>
      </c>
      <c r="K43" s="31" t="s">
        <v>75</v>
      </c>
      <c r="L43" s="10"/>
      <c r="M43" s="28" t="s">
        <v>531</v>
      </c>
      <c r="N43" s="23">
        <v>14989</v>
      </c>
    </row>
    <row r="44" spans="1:14" x14ac:dyDescent="0.25">
      <c r="A44" s="1">
        <v>4025</v>
      </c>
      <c r="B44" s="54" t="s">
        <v>76</v>
      </c>
      <c r="E44" s="68">
        <v>21438</v>
      </c>
      <c r="F44" s="1">
        <v>22451</v>
      </c>
      <c r="G44" s="17">
        <v>25000</v>
      </c>
      <c r="H44" s="1">
        <v>2549</v>
      </c>
      <c r="I44" s="13"/>
      <c r="J44" s="31">
        <v>2549</v>
      </c>
      <c r="K44" s="31" t="s">
        <v>77</v>
      </c>
      <c r="L44" s="10"/>
      <c r="M44" s="22" t="s">
        <v>532</v>
      </c>
      <c r="N44" s="23">
        <v>22451</v>
      </c>
    </row>
    <row r="45" spans="1:14" x14ac:dyDescent="0.25">
      <c r="A45" s="1">
        <v>4027</v>
      </c>
      <c r="B45" s="54" t="s">
        <v>78</v>
      </c>
      <c r="E45" s="68">
        <v>0</v>
      </c>
      <c r="F45" s="1">
        <v>39</v>
      </c>
      <c r="G45" s="17">
        <v>150</v>
      </c>
      <c r="H45" s="1">
        <v>111</v>
      </c>
      <c r="I45" s="13"/>
      <c r="J45" s="31">
        <v>111</v>
      </c>
      <c r="K45" s="31" t="s">
        <v>79</v>
      </c>
      <c r="L45" s="10"/>
      <c r="M45" s="22"/>
      <c r="N45" s="23">
        <v>150</v>
      </c>
    </row>
    <row r="46" spans="1:14" x14ac:dyDescent="0.25">
      <c r="A46" s="1">
        <v>4032</v>
      </c>
      <c r="B46" s="54" t="s">
        <v>80</v>
      </c>
      <c r="E46" s="68">
        <v>129</v>
      </c>
      <c r="F46" s="1">
        <v>1068</v>
      </c>
      <c r="G46" s="17">
        <v>300</v>
      </c>
      <c r="H46" s="1" t="s">
        <v>81</v>
      </c>
      <c r="I46" s="13"/>
      <c r="J46" s="31" t="s">
        <v>81</v>
      </c>
      <c r="K46" s="31" t="s">
        <v>82</v>
      </c>
      <c r="L46" s="10"/>
      <c r="M46" s="22" t="s">
        <v>537</v>
      </c>
      <c r="N46" s="23">
        <v>1300</v>
      </c>
    </row>
    <row r="47" spans="1:14" ht="30" x14ac:dyDescent="0.25">
      <c r="A47" s="1">
        <v>4033</v>
      </c>
      <c r="B47" s="54" t="s">
        <v>83</v>
      </c>
      <c r="E47" s="68">
        <v>1114</v>
      </c>
      <c r="F47" s="1">
        <v>3938</v>
      </c>
      <c r="G47" s="17">
        <v>1300</v>
      </c>
      <c r="H47" s="1" t="s">
        <v>84</v>
      </c>
      <c r="I47" s="31">
        <v>78</v>
      </c>
      <c r="J47" s="31" t="s">
        <v>85</v>
      </c>
      <c r="K47" s="31" t="s">
        <v>86</v>
      </c>
      <c r="L47" s="10"/>
      <c r="M47" s="28" t="s">
        <v>533</v>
      </c>
      <c r="N47" s="23">
        <v>6105</v>
      </c>
    </row>
    <row r="48" spans="1:14" x14ac:dyDescent="0.25">
      <c r="A48" s="1">
        <v>4034</v>
      </c>
      <c r="B48" s="54" t="s">
        <v>87</v>
      </c>
      <c r="E48" s="68">
        <v>27979</v>
      </c>
      <c r="F48" s="1">
        <v>24106</v>
      </c>
      <c r="G48" s="17">
        <v>29100</v>
      </c>
      <c r="H48" s="1">
        <v>4994</v>
      </c>
      <c r="I48" s="13"/>
      <c r="J48" s="31">
        <v>4994</v>
      </c>
      <c r="K48" s="31" t="s">
        <v>88</v>
      </c>
      <c r="L48" s="10"/>
      <c r="M48" s="22"/>
      <c r="N48" s="23">
        <v>26000</v>
      </c>
    </row>
    <row r="49" spans="1:14" x14ac:dyDescent="0.25">
      <c r="A49" s="1">
        <v>4040</v>
      </c>
      <c r="B49" s="54" t="s">
        <v>89</v>
      </c>
      <c r="E49" s="68">
        <v>435</v>
      </c>
      <c r="F49" s="1">
        <v>251</v>
      </c>
      <c r="G49" s="17">
        <v>1300</v>
      </c>
      <c r="H49" s="1">
        <v>1049</v>
      </c>
      <c r="I49" s="13"/>
      <c r="J49" s="31">
        <v>1049</v>
      </c>
      <c r="K49" s="31" t="s">
        <v>90</v>
      </c>
      <c r="L49" s="10"/>
      <c r="M49" s="22"/>
      <c r="N49" s="23">
        <v>1400</v>
      </c>
    </row>
    <row r="50" spans="1:14" x14ac:dyDescent="0.25">
      <c r="A50" s="1">
        <v>4055</v>
      </c>
      <c r="B50" s="54" t="s">
        <v>91</v>
      </c>
      <c r="E50" s="68" t="s">
        <v>92</v>
      </c>
      <c r="F50" s="1">
        <v>610</v>
      </c>
      <c r="G50" s="17">
        <v>2750</v>
      </c>
      <c r="H50" s="1">
        <v>2140</v>
      </c>
      <c r="I50" s="31">
        <v>15</v>
      </c>
      <c r="J50" s="31">
        <v>2125</v>
      </c>
      <c r="K50" s="31" t="s">
        <v>93</v>
      </c>
      <c r="L50" s="10"/>
      <c r="M50" s="22"/>
      <c r="N50" s="23">
        <v>1200</v>
      </c>
    </row>
    <row r="51" spans="1:14" ht="30" x14ac:dyDescent="0.25">
      <c r="A51" s="1">
        <v>4056</v>
      </c>
      <c r="B51" s="54" t="s">
        <v>94</v>
      </c>
      <c r="E51" s="68">
        <v>19091</v>
      </c>
      <c r="F51" s="1">
        <v>31915</v>
      </c>
      <c r="G51" s="17">
        <v>10000</v>
      </c>
      <c r="H51" s="1" t="s">
        <v>95</v>
      </c>
      <c r="I51" s="13"/>
      <c r="J51" s="31" t="s">
        <v>95</v>
      </c>
      <c r="K51" s="31" t="s">
        <v>96</v>
      </c>
      <c r="L51" s="10"/>
      <c r="M51" s="28" t="s">
        <v>534</v>
      </c>
      <c r="N51" s="23">
        <v>32000</v>
      </c>
    </row>
    <row r="52" spans="1:14" x14ac:dyDescent="0.25">
      <c r="A52" s="1">
        <v>4057</v>
      </c>
      <c r="B52" s="54" t="s">
        <v>97</v>
      </c>
      <c r="E52" s="68">
        <v>2674</v>
      </c>
      <c r="F52" s="1">
        <v>2862</v>
      </c>
      <c r="G52" s="17">
        <v>4000</v>
      </c>
      <c r="H52" s="1">
        <v>1139</v>
      </c>
      <c r="I52" s="13"/>
      <c r="J52" s="31">
        <v>1139</v>
      </c>
      <c r="K52" s="31" t="s">
        <v>98</v>
      </c>
      <c r="L52" s="10"/>
      <c r="M52" s="13"/>
      <c r="N52" s="23">
        <v>4000</v>
      </c>
    </row>
    <row r="53" spans="1:14" x14ac:dyDescent="0.25">
      <c r="A53" s="1">
        <v>4058</v>
      </c>
      <c r="B53" s="54" t="s">
        <v>99</v>
      </c>
      <c r="E53" s="68">
        <v>2707</v>
      </c>
      <c r="F53" s="1">
        <v>1530</v>
      </c>
      <c r="G53" s="17">
        <v>6500</v>
      </c>
      <c r="H53" s="1">
        <v>4970</v>
      </c>
      <c r="I53" s="31">
        <v>322</v>
      </c>
      <c r="J53" s="31">
        <v>4647</v>
      </c>
      <c r="K53" s="31" t="s">
        <v>100</v>
      </c>
      <c r="L53" s="10"/>
      <c r="M53" s="22"/>
      <c r="N53" s="23">
        <v>6500</v>
      </c>
    </row>
    <row r="54" spans="1:14" x14ac:dyDescent="0.25">
      <c r="A54" s="1">
        <v>4070</v>
      </c>
      <c r="B54" s="54" t="s">
        <v>101</v>
      </c>
      <c r="E54" s="68">
        <v>8151</v>
      </c>
      <c r="F54" s="1">
        <v>4065</v>
      </c>
      <c r="G54" s="17">
        <v>7500</v>
      </c>
      <c r="H54" s="1">
        <v>3435</v>
      </c>
      <c r="I54" s="31">
        <v>150</v>
      </c>
      <c r="J54" s="31">
        <v>3285</v>
      </c>
      <c r="K54" s="31" t="s">
        <v>102</v>
      </c>
      <c r="L54" s="10"/>
      <c r="M54" s="10"/>
      <c r="N54" s="23">
        <v>7500</v>
      </c>
    </row>
    <row r="55" spans="1:14" x14ac:dyDescent="0.25">
      <c r="A55" s="1">
        <v>4097</v>
      </c>
      <c r="B55" s="54" t="s">
        <v>103</v>
      </c>
      <c r="E55" s="68">
        <v>240</v>
      </c>
      <c r="F55" s="1">
        <v>2250</v>
      </c>
      <c r="G55" s="17">
        <v>5400</v>
      </c>
      <c r="H55" s="1">
        <v>3150</v>
      </c>
      <c r="I55" s="13"/>
      <c r="J55" s="31">
        <v>3150</v>
      </c>
      <c r="K55" s="31" t="s">
        <v>104</v>
      </c>
      <c r="L55" s="10"/>
      <c r="M55" s="10"/>
      <c r="N55" s="23">
        <v>5400</v>
      </c>
    </row>
    <row r="56" spans="1:14" x14ac:dyDescent="0.25">
      <c r="A56" s="1">
        <v>4169</v>
      </c>
      <c r="B56" s="54" t="s">
        <v>106</v>
      </c>
      <c r="E56" s="68">
        <v>15000</v>
      </c>
      <c r="F56" s="1">
        <v>10700</v>
      </c>
      <c r="G56" s="17">
        <v>15000</v>
      </c>
      <c r="H56" s="1">
        <v>4300</v>
      </c>
      <c r="I56" s="13"/>
      <c r="J56" s="31">
        <v>4300</v>
      </c>
      <c r="K56" s="31" t="s">
        <v>107</v>
      </c>
      <c r="L56" s="10"/>
      <c r="M56" s="10"/>
      <c r="N56" s="23">
        <v>15000</v>
      </c>
    </row>
    <row r="57" spans="1:14" x14ac:dyDescent="0.25">
      <c r="B57" s="10"/>
      <c r="E57" s="67"/>
      <c r="G57" s="16"/>
      <c r="I57" s="13"/>
      <c r="J57" s="13"/>
      <c r="K57" s="13"/>
      <c r="L57" s="10"/>
      <c r="M57" s="10"/>
      <c r="N57" s="41"/>
    </row>
    <row r="58" spans="1:14" x14ac:dyDescent="0.25">
      <c r="B58" s="10"/>
      <c r="C58" s="7" t="s">
        <v>108</v>
      </c>
      <c r="D58" s="6"/>
      <c r="E58" s="65">
        <v>387564</v>
      </c>
      <c r="F58" s="7">
        <v>276768</v>
      </c>
      <c r="G58" s="14">
        <v>469650</v>
      </c>
      <c r="H58" s="7">
        <v>192882</v>
      </c>
      <c r="I58" s="11">
        <v>596</v>
      </c>
      <c r="J58" s="11">
        <v>192286</v>
      </c>
      <c r="K58" s="11" t="s">
        <v>109</v>
      </c>
      <c r="L58" s="52">
        <v>0</v>
      </c>
      <c r="M58" s="10"/>
      <c r="N58" s="30">
        <f>SUM(N33:N56)</f>
        <v>456985</v>
      </c>
    </row>
    <row r="59" spans="1:14" x14ac:dyDescent="0.25">
      <c r="B59" s="10"/>
      <c r="C59" s="1" t="s">
        <v>45</v>
      </c>
      <c r="E59" s="67"/>
      <c r="G59" s="16"/>
      <c r="I59" s="13"/>
      <c r="J59" s="13"/>
      <c r="K59" s="13"/>
      <c r="L59" s="10"/>
      <c r="M59" s="13"/>
      <c r="N59" s="23"/>
    </row>
    <row r="60" spans="1:14" x14ac:dyDescent="0.25">
      <c r="B60" s="10"/>
      <c r="E60" s="69" t="s">
        <v>110</v>
      </c>
      <c r="F60" s="18" t="s">
        <v>111</v>
      </c>
      <c r="G60" s="19" t="s">
        <v>112</v>
      </c>
      <c r="H60" s="18" t="s">
        <v>113</v>
      </c>
      <c r="I60" s="13"/>
      <c r="J60" s="13"/>
      <c r="K60" s="13"/>
      <c r="L60" s="10"/>
      <c r="M60" s="13"/>
      <c r="N60" s="33">
        <f>SUM(N31-N58)</f>
        <v>-456985</v>
      </c>
    </row>
    <row r="61" spans="1:14" x14ac:dyDescent="0.25">
      <c r="B61" s="10"/>
      <c r="E61" s="68"/>
      <c r="F61" s="1"/>
      <c r="G61" s="17"/>
      <c r="H61" s="1"/>
      <c r="I61" s="13"/>
      <c r="J61" s="13"/>
      <c r="K61" s="13"/>
      <c r="L61" s="10"/>
      <c r="M61" s="13"/>
      <c r="N61" s="41"/>
    </row>
    <row r="62" spans="1:14" x14ac:dyDescent="0.25">
      <c r="A62" s="2">
        <v>106</v>
      </c>
      <c r="B62" s="64" t="s">
        <v>114</v>
      </c>
      <c r="C62" s="3"/>
      <c r="E62" s="67"/>
      <c r="G62" s="16"/>
      <c r="I62" s="13"/>
      <c r="J62" s="13"/>
      <c r="K62" s="13"/>
      <c r="L62" s="10"/>
      <c r="M62" s="13"/>
      <c r="N62" s="41"/>
    </row>
    <row r="63" spans="1:14" ht="30" x14ac:dyDescent="0.25">
      <c r="A63" s="1">
        <v>1001</v>
      </c>
      <c r="B63" s="54" t="s">
        <v>115</v>
      </c>
      <c r="E63" s="68">
        <v>5600</v>
      </c>
      <c r="F63" s="1">
        <v>1133</v>
      </c>
      <c r="G63" s="17">
        <v>4800</v>
      </c>
      <c r="H63" s="1">
        <v>3667</v>
      </c>
      <c r="I63" s="13"/>
      <c r="J63" s="13"/>
      <c r="K63" s="31" t="s">
        <v>116</v>
      </c>
      <c r="L63" s="10"/>
      <c r="M63" s="27" t="s">
        <v>538</v>
      </c>
      <c r="N63" s="41">
        <v>5000</v>
      </c>
    </row>
    <row r="64" spans="1:14" x14ac:dyDescent="0.25">
      <c r="A64" s="1">
        <v>1002</v>
      </c>
      <c r="B64" s="54" t="s">
        <v>117</v>
      </c>
      <c r="E64" s="68">
        <v>4250</v>
      </c>
      <c r="F64" s="1">
        <v>4250</v>
      </c>
      <c r="G64" s="17">
        <v>4250</v>
      </c>
      <c r="H64" s="1">
        <v>0</v>
      </c>
      <c r="I64" s="13"/>
      <c r="J64" s="13"/>
      <c r="K64" s="31" t="s">
        <v>26</v>
      </c>
      <c r="L64" s="10"/>
      <c r="M64" s="13"/>
      <c r="N64" s="45">
        <v>4250</v>
      </c>
    </row>
    <row r="65" spans="1:14" x14ac:dyDescent="0.25">
      <c r="A65" s="1">
        <v>1007</v>
      </c>
      <c r="B65" s="54" t="s">
        <v>118</v>
      </c>
      <c r="E65" s="68">
        <v>1250</v>
      </c>
      <c r="F65" s="1">
        <v>1250</v>
      </c>
      <c r="G65" s="17">
        <v>1250</v>
      </c>
      <c r="H65" s="1">
        <v>0</v>
      </c>
      <c r="I65" s="13"/>
      <c r="J65" s="13"/>
      <c r="K65" s="31" t="s">
        <v>26</v>
      </c>
      <c r="L65" s="10"/>
      <c r="M65" s="13"/>
      <c r="N65" s="45">
        <v>1250</v>
      </c>
    </row>
    <row r="66" spans="1:14" x14ac:dyDescent="0.25">
      <c r="A66" s="1">
        <v>1010</v>
      </c>
      <c r="B66" s="54" t="s">
        <v>119</v>
      </c>
      <c r="E66" s="68">
        <v>1009</v>
      </c>
      <c r="F66" s="1">
        <v>1052</v>
      </c>
      <c r="G66" s="17">
        <v>500</v>
      </c>
      <c r="H66" s="1" t="s">
        <v>120</v>
      </c>
      <c r="I66" s="13"/>
      <c r="J66" s="13"/>
      <c r="K66" s="31" t="s">
        <v>121</v>
      </c>
      <c r="L66" s="10"/>
      <c r="M66" s="13"/>
      <c r="N66" s="45">
        <v>1300</v>
      </c>
    </row>
    <row r="67" spans="1:14" x14ac:dyDescent="0.25">
      <c r="B67" s="10"/>
      <c r="E67" s="67"/>
      <c r="G67" s="16"/>
      <c r="I67" s="13"/>
      <c r="J67" s="13"/>
      <c r="K67" s="13"/>
      <c r="L67" s="10"/>
      <c r="M67" s="13"/>
      <c r="N67" s="41"/>
    </row>
    <row r="68" spans="1:14" x14ac:dyDescent="0.25">
      <c r="B68" s="10"/>
      <c r="C68" s="1" t="s">
        <v>122</v>
      </c>
      <c r="E68" s="68">
        <v>12109</v>
      </c>
      <c r="F68" s="1">
        <v>7685</v>
      </c>
      <c r="G68" s="17">
        <v>10800</v>
      </c>
      <c r="H68" s="1">
        <v>3115</v>
      </c>
      <c r="I68" s="13"/>
      <c r="J68" s="13"/>
      <c r="K68" s="31" t="s">
        <v>123</v>
      </c>
      <c r="L68" s="54">
        <v>0</v>
      </c>
      <c r="M68" s="13"/>
      <c r="N68" s="35">
        <f>SUM(N63:N66)</f>
        <v>11800</v>
      </c>
    </row>
    <row r="69" spans="1:14" x14ac:dyDescent="0.25">
      <c r="B69" s="10"/>
      <c r="C69" s="1"/>
      <c r="E69" s="68"/>
      <c r="F69" s="1"/>
      <c r="G69" s="17"/>
      <c r="H69" s="1"/>
      <c r="I69" s="13"/>
      <c r="J69" s="13"/>
      <c r="K69" s="31"/>
      <c r="L69" s="54"/>
      <c r="M69" s="13"/>
      <c r="N69" s="41"/>
    </row>
    <row r="70" spans="1:14" ht="30" x14ac:dyDescent="0.25">
      <c r="A70" s="1">
        <v>4004</v>
      </c>
      <c r="B70" s="54" t="s">
        <v>124</v>
      </c>
      <c r="E70" s="68">
        <v>5797</v>
      </c>
      <c r="F70" s="1">
        <v>3000</v>
      </c>
      <c r="G70" s="17">
        <v>4000</v>
      </c>
      <c r="H70" s="1">
        <v>1000</v>
      </c>
      <c r="I70" s="13"/>
      <c r="J70" s="31">
        <v>1000</v>
      </c>
      <c r="K70" s="31" t="s">
        <v>125</v>
      </c>
      <c r="L70" s="10"/>
      <c r="M70" s="27" t="s">
        <v>543</v>
      </c>
      <c r="N70" s="45">
        <v>6000</v>
      </c>
    </row>
    <row r="71" spans="1:14" x14ac:dyDescent="0.25">
      <c r="A71" s="1">
        <v>4011</v>
      </c>
      <c r="B71" s="54" t="s">
        <v>126</v>
      </c>
      <c r="E71" s="68">
        <v>7633</v>
      </c>
      <c r="F71" s="1">
        <v>5739</v>
      </c>
      <c r="G71" s="17">
        <v>24000</v>
      </c>
      <c r="H71" s="1">
        <v>18262</v>
      </c>
      <c r="I71" s="13"/>
      <c r="J71" s="31">
        <v>18262</v>
      </c>
      <c r="K71" s="31" t="s">
        <v>127</v>
      </c>
      <c r="L71" s="10"/>
      <c r="M71" s="21" t="s">
        <v>539</v>
      </c>
      <c r="N71" s="41">
        <v>5739</v>
      </c>
    </row>
    <row r="72" spans="1:14" x14ac:dyDescent="0.25">
      <c r="A72" s="1">
        <v>4012</v>
      </c>
      <c r="B72" s="54" t="s">
        <v>128</v>
      </c>
      <c r="E72" s="68" t="s">
        <v>129</v>
      </c>
      <c r="F72" s="1">
        <v>343</v>
      </c>
      <c r="G72" s="17">
        <v>900</v>
      </c>
      <c r="H72" s="1">
        <v>557</v>
      </c>
      <c r="I72" s="13"/>
      <c r="J72" s="31">
        <v>557</v>
      </c>
      <c r="K72" s="31" t="s">
        <v>130</v>
      </c>
      <c r="L72" s="10"/>
      <c r="M72" s="21"/>
      <c r="N72" s="41">
        <v>900</v>
      </c>
    </row>
    <row r="73" spans="1:14" x14ac:dyDescent="0.25">
      <c r="A73" s="1">
        <v>4013</v>
      </c>
      <c r="B73" s="54" t="s">
        <v>131</v>
      </c>
      <c r="E73" s="68">
        <v>1719</v>
      </c>
      <c r="F73" s="1">
        <v>1653</v>
      </c>
      <c r="G73" s="17">
        <v>4000</v>
      </c>
      <c r="H73" s="1">
        <v>2347</v>
      </c>
      <c r="I73" s="13"/>
      <c r="J73" s="31">
        <v>2347</v>
      </c>
      <c r="K73" s="31" t="s">
        <v>132</v>
      </c>
      <c r="L73" s="10"/>
      <c r="M73" s="21"/>
      <c r="N73" s="41">
        <v>3000</v>
      </c>
    </row>
    <row r="74" spans="1:14" ht="45" x14ac:dyDescent="0.25">
      <c r="A74" s="1">
        <v>4014</v>
      </c>
      <c r="B74" s="54" t="s">
        <v>61</v>
      </c>
      <c r="E74" s="68">
        <v>3913</v>
      </c>
      <c r="F74" s="1">
        <v>6679</v>
      </c>
      <c r="G74" s="17">
        <v>3800</v>
      </c>
      <c r="H74" s="1" t="s">
        <v>133</v>
      </c>
      <c r="I74" s="13"/>
      <c r="J74" s="31" t="s">
        <v>133</v>
      </c>
      <c r="K74" s="31" t="s">
        <v>134</v>
      </c>
      <c r="L74" s="10"/>
      <c r="M74" s="27" t="s">
        <v>544</v>
      </c>
      <c r="N74" s="41">
        <v>8154</v>
      </c>
    </row>
    <row r="75" spans="1:14" ht="30" x14ac:dyDescent="0.25">
      <c r="A75" s="1">
        <v>4023</v>
      </c>
      <c r="B75" s="54" t="s">
        <v>71</v>
      </c>
      <c r="E75" s="68">
        <v>0</v>
      </c>
      <c r="F75" s="1">
        <v>0</v>
      </c>
      <c r="G75" s="17">
        <v>0</v>
      </c>
      <c r="H75" s="1">
        <v>0</v>
      </c>
      <c r="I75" s="31">
        <v>148</v>
      </c>
      <c r="J75" s="31" t="s">
        <v>136</v>
      </c>
      <c r="K75" s="31" t="s">
        <v>19</v>
      </c>
      <c r="L75" s="10"/>
      <c r="M75" s="27" t="s">
        <v>540</v>
      </c>
      <c r="N75" s="41">
        <v>0</v>
      </c>
    </row>
    <row r="76" spans="1:14" x14ac:dyDescent="0.25">
      <c r="A76" s="1">
        <v>4036</v>
      </c>
      <c r="B76" s="54" t="s">
        <v>137</v>
      </c>
      <c r="E76" s="68">
        <v>2384</v>
      </c>
      <c r="F76" s="1">
        <v>3002</v>
      </c>
      <c r="G76" s="17">
        <v>5000</v>
      </c>
      <c r="H76" s="1">
        <v>1998</v>
      </c>
      <c r="I76" s="31">
        <v>317</v>
      </c>
      <c r="J76" s="31">
        <v>1681</v>
      </c>
      <c r="K76" s="31" t="s">
        <v>138</v>
      </c>
      <c r="L76" s="10"/>
      <c r="M76" s="21"/>
      <c r="N76" s="41">
        <v>5000</v>
      </c>
    </row>
    <row r="77" spans="1:14" x14ac:dyDescent="0.25">
      <c r="A77" s="1">
        <v>4039</v>
      </c>
      <c r="B77" s="54" t="s">
        <v>139</v>
      </c>
      <c r="E77" s="68">
        <v>2734</v>
      </c>
      <c r="F77" s="1">
        <v>2410</v>
      </c>
      <c r="G77" s="17">
        <v>1250</v>
      </c>
      <c r="H77" s="1" t="s">
        <v>140</v>
      </c>
      <c r="I77" s="13"/>
      <c r="J77" s="31" t="s">
        <v>140</v>
      </c>
      <c r="K77" s="31" t="s">
        <v>141</v>
      </c>
      <c r="L77" s="10"/>
      <c r="M77" s="29" t="s">
        <v>541</v>
      </c>
      <c r="N77" s="41">
        <v>9105</v>
      </c>
    </row>
    <row r="78" spans="1:14" x14ac:dyDescent="0.25">
      <c r="A78" s="1">
        <v>4130</v>
      </c>
      <c r="B78" s="54" t="s">
        <v>142</v>
      </c>
      <c r="E78" s="68">
        <v>360</v>
      </c>
      <c r="F78" s="1">
        <v>1741</v>
      </c>
      <c r="G78" s="17">
        <v>1500</v>
      </c>
      <c r="H78" s="1" t="s">
        <v>143</v>
      </c>
      <c r="I78" s="13"/>
      <c r="J78" s="31" t="s">
        <v>143</v>
      </c>
      <c r="K78" s="31" t="s">
        <v>144</v>
      </c>
      <c r="L78" s="10"/>
      <c r="M78" s="21" t="s">
        <v>542</v>
      </c>
      <c r="N78" s="41">
        <v>1741</v>
      </c>
    </row>
    <row r="79" spans="1:14" x14ac:dyDescent="0.25">
      <c r="A79" s="1">
        <v>4203</v>
      </c>
      <c r="B79" s="54" t="s">
        <v>145</v>
      </c>
      <c r="E79" s="68">
        <v>245</v>
      </c>
      <c r="F79" s="1">
        <v>490</v>
      </c>
      <c r="G79" s="17">
        <v>1200</v>
      </c>
      <c r="H79" s="1">
        <v>710</v>
      </c>
      <c r="I79" s="13"/>
      <c r="J79" s="31">
        <v>710</v>
      </c>
      <c r="K79" s="31" t="s">
        <v>146</v>
      </c>
      <c r="L79" s="10"/>
      <c r="M79" s="13"/>
      <c r="N79" s="41">
        <v>1000</v>
      </c>
    </row>
    <row r="80" spans="1:14" x14ac:dyDescent="0.25">
      <c r="B80" s="10"/>
      <c r="E80" s="67"/>
      <c r="G80" s="16"/>
      <c r="I80" s="13"/>
      <c r="J80" s="13"/>
      <c r="K80" s="13"/>
      <c r="L80" s="10"/>
      <c r="M80" s="13"/>
      <c r="N80" s="41"/>
    </row>
    <row r="81" spans="1:14" x14ac:dyDescent="0.25">
      <c r="B81" s="10"/>
      <c r="C81" s="1" t="s">
        <v>147</v>
      </c>
      <c r="E81" s="65">
        <v>25440</v>
      </c>
      <c r="F81" s="7">
        <v>25056</v>
      </c>
      <c r="G81" s="14">
        <v>45650</v>
      </c>
      <c r="H81" s="7">
        <v>20594</v>
      </c>
      <c r="I81" s="11">
        <v>465</v>
      </c>
      <c r="J81" s="11">
        <v>20129</v>
      </c>
      <c r="K81" s="11" t="s">
        <v>148</v>
      </c>
      <c r="L81" s="11">
        <v>0</v>
      </c>
      <c r="M81" s="13"/>
      <c r="N81" s="35">
        <f>SUM(N70:N79)</f>
        <v>40639</v>
      </c>
    </row>
    <row r="82" spans="1:14" x14ac:dyDescent="0.25">
      <c r="B82" s="10"/>
      <c r="C82" s="1" t="s">
        <v>45</v>
      </c>
      <c r="E82" s="67"/>
      <c r="G82" s="16"/>
      <c r="I82" s="13"/>
      <c r="J82" s="13"/>
      <c r="K82" s="13"/>
      <c r="L82" s="10"/>
      <c r="M82" s="13"/>
      <c r="N82" s="41"/>
    </row>
    <row r="83" spans="1:14" x14ac:dyDescent="0.25">
      <c r="B83" s="10"/>
      <c r="E83" s="69" t="s">
        <v>149</v>
      </c>
      <c r="F83" s="18" t="s">
        <v>150</v>
      </c>
      <c r="G83" s="19" t="s">
        <v>151</v>
      </c>
      <c r="H83" s="18" t="s">
        <v>152</v>
      </c>
      <c r="I83" s="13"/>
      <c r="J83" s="13"/>
      <c r="K83" s="13"/>
      <c r="L83" s="10"/>
      <c r="M83" s="13"/>
      <c r="N83" s="36">
        <f>N68-N81</f>
        <v>-28839</v>
      </c>
    </row>
    <row r="84" spans="1:14" x14ac:dyDescent="0.25">
      <c r="B84" s="10"/>
      <c r="E84" s="68"/>
      <c r="F84" s="1"/>
      <c r="G84" s="17"/>
      <c r="H84" s="1"/>
      <c r="I84" s="13"/>
      <c r="J84" s="13"/>
      <c r="K84" s="13"/>
      <c r="L84" s="10"/>
      <c r="M84" s="13"/>
      <c r="N84" s="41"/>
    </row>
    <row r="85" spans="1:14" x14ac:dyDescent="0.25">
      <c r="A85" s="2">
        <v>107</v>
      </c>
      <c r="B85" s="64" t="s">
        <v>153</v>
      </c>
      <c r="C85" s="3"/>
      <c r="E85" s="67"/>
      <c r="G85" s="16"/>
      <c r="I85" s="13"/>
      <c r="J85" s="13"/>
      <c r="K85" s="13"/>
      <c r="L85" s="10"/>
      <c r="M85" s="13"/>
      <c r="N85" s="41"/>
    </row>
    <row r="86" spans="1:14" x14ac:dyDescent="0.25">
      <c r="A86" s="1">
        <v>1006</v>
      </c>
      <c r="B86" s="54" t="s">
        <v>154</v>
      </c>
      <c r="E86" s="68">
        <v>9548</v>
      </c>
      <c r="F86" s="1">
        <v>5758</v>
      </c>
      <c r="G86" s="17">
        <v>13200</v>
      </c>
      <c r="H86" s="1">
        <v>7442</v>
      </c>
      <c r="I86" s="13"/>
      <c r="J86" s="13"/>
      <c r="K86" s="31" t="s">
        <v>155</v>
      </c>
      <c r="L86" s="10"/>
      <c r="M86" s="13"/>
      <c r="N86" s="41">
        <v>11000</v>
      </c>
    </row>
    <row r="87" spans="1:14" x14ac:dyDescent="0.25">
      <c r="B87" s="10"/>
      <c r="E87" s="67"/>
      <c r="G87" s="16"/>
      <c r="I87" s="13"/>
      <c r="J87" s="13"/>
      <c r="K87" s="13"/>
      <c r="L87" s="10"/>
      <c r="M87" s="13"/>
      <c r="N87" s="41"/>
    </row>
    <row r="88" spans="1:14" x14ac:dyDescent="0.25">
      <c r="B88" s="10"/>
      <c r="C88" s="7" t="s">
        <v>156</v>
      </c>
      <c r="D88" s="6"/>
      <c r="E88" s="65">
        <v>9548</v>
      </c>
      <c r="F88" s="7">
        <v>5758</v>
      </c>
      <c r="G88" s="14">
        <v>13200</v>
      </c>
      <c r="H88" s="7">
        <v>7442</v>
      </c>
      <c r="I88" s="13"/>
      <c r="J88" s="13"/>
      <c r="K88" s="31" t="s">
        <v>155</v>
      </c>
      <c r="L88" s="54">
        <v>0</v>
      </c>
      <c r="M88" s="13"/>
      <c r="N88" s="41"/>
    </row>
    <row r="89" spans="1:14" x14ac:dyDescent="0.25">
      <c r="B89" s="10"/>
      <c r="C89" s="1"/>
      <c r="E89" s="68"/>
      <c r="F89" s="1"/>
      <c r="G89" s="17"/>
      <c r="H89" s="1"/>
      <c r="I89" s="13"/>
      <c r="J89" s="13"/>
      <c r="K89" s="31"/>
      <c r="L89" s="54"/>
      <c r="M89" s="13"/>
      <c r="N89" s="41"/>
    </row>
    <row r="90" spans="1:14" x14ac:dyDescent="0.25">
      <c r="A90" s="1">
        <v>4052</v>
      </c>
      <c r="B90" s="54" t="s">
        <v>157</v>
      </c>
      <c r="E90" s="68">
        <v>1365</v>
      </c>
      <c r="F90" s="1">
        <v>0</v>
      </c>
      <c r="G90" s="17">
        <v>2500</v>
      </c>
      <c r="H90" s="1">
        <v>2500</v>
      </c>
      <c r="I90" s="13"/>
      <c r="J90" s="31">
        <v>2500</v>
      </c>
      <c r="K90" s="31" t="s">
        <v>19</v>
      </c>
      <c r="L90" s="10"/>
      <c r="M90" s="13"/>
      <c r="N90" s="35">
        <v>1500</v>
      </c>
    </row>
    <row r="91" spans="1:14" x14ac:dyDescent="0.25">
      <c r="A91" s="1">
        <v>4130</v>
      </c>
      <c r="B91" s="54" t="s">
        <v>142</v>
      </c>
      <c r="E91" s="68">
        <v>1080</v>
      </c>
      <c r="F91" s="1">
        <v>0</v>
      </c>
      <c r="G91" s="17">
        <v>0</v>
      </c>
      <c r="H91" s="1">
        <v>0</v>
      </c>
      <c r="I91" s="13"/>
      <c r="J91" s="31">
        <v>0</v>
      </c>
      <c r="K91" s="31" t="s">
        <v>19</v>
      </c>
      <c r="L91" s="10"/>
      <c r="M91" s="13"/>
      <c r="N91" s="41"/>
    </row>
    <row r="92" spans="1:14" x14ac:dyDescent="0.25">
      <c r="B92" s="10"/>
      <c r="E92" s="67"/>
      <c r="G92" s="16"/>
      <c r="I92" s="13"/>
      <c r="J92" s="13"/>
      <c r="K92" s="13"/>
      <c r="L92" s="10"/>
      <c r="M92" s="13"/>
      <c r="N92" s="41"/>
    </row>
    <row r="93" spans="1:14" x14ac:dyDescent="0.25">
      <c r="B93" s="10"/>
      <c r="C93" s="7" t="s">
        <v>158</v>
      </c>
      <c r="D93" s="6"/>
      <c r="E93" s="65">
        <v>2445</v>
      </c>
      <c r="F93" s="7">
        <v>0</v>
      </c>
      <c r="G93" s="14">
        <v>2500</v>
      </c>
      <c r="H93" s="7">
        <v>2500</v>
      </c>
      <c r="I93" s="11">
        <v>0</v>
      </c>
      <c r="J93" s="11">
        <v>2500</v>
      </c>
      <c r="K93" s="11" t="s">
        <v>19</v>
      </c>
      <c r="L93" s="11">
        <v>0</v>
      </c>
      <c r="M93" s="13"/>
      <c r="N93" s="41"/>
    </row>
    <row r="94" spans="1:14" x14ac:dyDescent="0.25">
      <c r="B94" s="10"/>
      <c r="C94" s="1" t="s">
        <v>45</v>
      </c>
      <c r="E94" s="67"/>
      <c r="G94" s="16"/>
      <c r="I94" s="13"/>
      <c r="J94" s="13"/>
      <c r="K94" s="13"/>
      <c r="L94" s="10"/>
      <c r="M94" s="13"/>
      <c r="N94" s="41"/>
    </row>
    <row r="95" spans="1:14" x14ac:dyDescent="0.25">
      <c r="B95" s="10"/>
      <c r="E95" s="69">
        <v>7103</v>
      </c>
      <c r="F95" s="18">
        <v>5758</v>
      </c>
      <c r="G95" s="19">
        <v>10700</v>
      </c>
      <c r="H95" s="18">
        <v>4942</v>
      </c>
      <c r="I95" s="13"/>
      <c r="J95" s="13"/>
      <c r="K95" s="13"/>
      <c r="L95" s="10"/>
      <c r="M95" s="13"/>
      <c r="N95" s="36">
        <f>SUM(N86-N90)</f>
        <v>9500</v>
      </c>
    </row>
    <row r="96" spans="1:14" x14ac:dyDescent="0.25">
      <c r="B96" s="10"/>
      <c r="E96" s="68"/>
      <c r="F96" s="1"/>
      <c r="G96" s="17"/>
      <c r="H96" s="1"/>
      <c r="I96" s="13"/>
      <c r="J96" s="13"/>
      <c r="K96" s="13"/>
      <c r="L96" s="10"/>
      <c r="M96" s="13"/>
      <c r="N96" s="41"/>
    </row>
    <row r="97" spans="1:14" x14ac:dyDescent="0.25">
      <c r="A97" s="2">
        <v>108</v>
      </c>
      <c r="B97" s="64" t="s">
        <v>159</v>
      </c>
      <c r="C97" s="3"/>
      <c r="E97" s="67"/>
      <c r="G97" s="16"/>
      <c r="I97" s="13"/>
      <c r="J97" s="13"/>
      <c r="K97" s="13"/>
      <c r="L97" s="10"/>
      <c r="M97" s="13"/>
      <c r="N97" s="41"/>
    </row>
    <row r="98" spans="1:14" ht="30" x14ac:dyDescent="0.25">
      <c r="A98" s="1">
        <v>1076</v>
      </c>
      <c r="B98" s="54" t="s">
        <v>160</v>
      </c>
      <c r="E98" s="68">
        <v>1765879</v>
      </c>
      <c r="F98" s="1">
        <v>1800238</v>
      </c>
      <c r="G98" s="17">
        <v>1800238</v>
      </c>
      <c r="H98" s="1" t="s">
        <v>161</v>
      </c>
      <c r="I98" s="13"/>
      <c r="J98" s="13"/>
      <c r="K98" s="31" t="s">
        <v>26</v>
      </c>
      <c r="L98" s="10"/>
      <c r="M98" s="37" t="s">
        <v>596</v>
      </c>
      <c r="N98" s="45">
        <v>1800238</v>
      </c>
    </row>
    <row r="99" spans="1:14" ht="60" x14ac:dyDescent="0.25">
      <c r="A99" s="1">
        <v>1096</v>
      </c>
      <c r="B99" s="54" t="s">
        <v>162</v>
      </c>
      <c r="E99" s="68">
        <v>128563</v>
      </c>
      <c r="F99" s="1">
        <v>82578</v>
      </c>
      <c r="G99" s="17">
        <v>30000</v>
      </c>
      <c r="H99" s="1" t="s">
        <v>163</v>
      </c>
      <c r="I99" s="13"/>
      <c r="J99" s="13"/>
      <c r="K99" s="31" t="s">
        <v>164</v>
      </c>
      <c r="L99" s="10"/>
      <c r="M99" s="27" t="s">
        <v>545</v>
      </c>
      <c r="N99" s="41">
        <v>133078</v>
      </c>
    </row>
    <row r="100" spans="1:14" x14ac:dyDescent="0.25">
      <c r="B100" s="10"/>
      <c r="E100" s="67"/>
      <c r="G100" s="16"/>
      <c r="I100" s="13"/>
      <c r="J100" s="13"/>
      <c r="K100" s="13"/>
      <c r="L100" s="10"/>
      <c r="M100" s="13"/>
      <c r="N100" s="41"/>
    </row>
    <row r="101" spans="1:14" x14ac:dyDescent="0.25">
      <c r="B101" s="10"/>
      <c r="C101" s="7" t="s">
        <v>165</v>
      </c>
      <c r="D101" s="6"/>
      <c r="E101" s="65">
        <v>1899520</v>
      </c>
      <c r="F101" s="7">
        <v>1882816</v>
      </c>
      <c r="G101" s="14">
        <v>1830238</v>
      </c>
      <c r="H101" s="7" t="s">
        <v>163</v>
      </c>
      <c r="I101" s="13"/>
      <c r="J101" s="13"/>
      <c r="K101" s="31" t="s">
        <v>166</v>
      </c>
      <c r="L101" s="54">
        <v>0</v>
      </c>
      <c r="M101" s="13"/>
      <c r="N101" s="41">
        <f>SUM(N98:N100)</f>
        <v>1933316</v>
      </c>
    </row>
    <row r="102" spans="1:14" x14ac:dyDescent="0.25">
      <c r="A102" s="1">
        <v>4059</v>
      </c>
      <c r="B102" s="54" t="s">
        <v>167</v>
      </c>
      <c r="E102" s="68">
        <v>2077</v>
      </c>
      <c r="F102" s="1">
        <v>1173</v>
      </c>
      <c r="G102" s="17">
        <v>2000</v>
      </c>
      <c r="H102" s="1">
        <v>827</v>
      </c>
      <c r="I102" s="13"/>
      <c r="J102" s="31">
        <v>827</v>
      </c>
      <c r="K102" s="31" t="s">
        <v>168</v>
      </c>
      <c r="L102" s="10"/>
      <c r="M102" s="13"/>
      <c r="N102" s="35">
        <v>2000</v>
      </c>
    </row>
    <row r="103" spans="1:14" x14ac:dyDescent="0.25">
      <c r="A103" s="1">
        <v>4099</v>
      </c>
      <c r="B103" s="54" t="s">
        <v>105</v>
      </c>
      <c r="E103" s="68">
        <v>278</v>
      </c>
      <c r="F103" s="1">
        <v>0</v>
      </c>
      <c r="G103" s="17">
        <v>0</v>
      </c>
      <c r="H103" s="1">
        <v>0</v>
      </c>
      <c r="I103" s="13"/>
      <c r="J103" s="31">
        <v>0</v>
      </c>
      <c r="K103" s="31" t="s">
        <v>19</v>
      </c>
      <c r="L103" s="10"/>
      <c r="M103" s="13"/>
      <c r="N103" s="41"/>
    </row>
    <row r="104" spans="1:14" x14ac:dyDescent="0.25">
      <c r="A104" s="1">
        <v>4306</v>
      </c>
      <c r="B104" s="54" t="s">
        <v>169</v>
      </c>
      <c r="E104" s="68">
        <v>10473</v>
      </c>
      <c r="F104" s="1">
        <v>5166</v>
      </c>
      <c r="G104" s="17">
        <v>11000</v>
      </c>
      <c r="H104" s="1">
        <v>5834</v>
      </c>
      <c r="I104" s="13"/>
      <c r="J104" s="31">
        <v>5834</v>
      </c>
      <c r="K104" s="31" t="s">
        <v>170</v>
      </c>
      <c r="L104" s="10"/>
      <c r="M104" s="13"/>
      <c r="N104" s="41">
        <v>11000</v>
      </c>
    </row>
    <row r="105" spans="1:14" x14ac:dyDescent="0.25">
      <c r="B105" s="10"/>
      <c r="E105" s="67"/>
      <c r="G105" s="16"/>
      <c r="I105" s="13"/>
      <c r="J105" s="13"/>
      <c r="K105" s="13"/>
      <c r="L105" s="10"/>
      <c r="M105" s="13"/>
      <c r="N105" s="41"/>
    </row>
    <row r="106" spans="1:14" x14ac:dyDescent="0.25">
      <c r="B106" s="10"/>
      <c r="C106" s="7" t="s">
        <v>171</v>
      </c>
      <c r="D106" s="6"/>
      <c r="E106" s="65">
        <v>12827</v>
      </c>
      <c r="F106" s="7">
        <v>6339</v>
      </c>
      <c r="G106" s="14">
        <v>13000</v>
      </c>
      <c r="H106" s="7">
        <v>6661</v>
      </c>
      <c r="I106" s="11">
        <v>0</v>
      </c>
      <c r="J106" s="11">
        <v>6661</v>
      </c>
      <c r="K106" s="11" t="s">
        <v>172</v>
      </c>
      <c r="L106" s="11">
        <v>0</v>
      </c>
      <c r="M106" s="13"/>
      <c r="N106" s="35">
        <f>SUM(N102:N104)</f>
        <v>13000</v>
      </c>
    </row>
    <row r="107" spans="1:14" x14ac:dyDescent="0.25">
      <c r="B107" s="10"/>
      <c r="C107" s="1" t="s">
        <v>45</v>
      </c>
      <c r="E107" s="67"/>
      <c r="G107" s="16"/>
      <c r="I107" s="13"/>
      <c r="J107" s="13"/>
      <c r="K107" s="13"/>
      <c r="L107" s="10"/>
      <c r="M107" s="13"/>
      <c r="N107" s="41"/>
    </row>
    <row r="108" spans="1:14" x14ac:dyDescent="0.25">
      <c r="B108" s="10"/>
      <c r="E108" s="69">
        <v>1886692</v>
      </c>
      <c r="F108" s="18">
        <v>1876477</v>
      </c>
      <c r="G108" s="19">
        <v>1817238</v>
      </c>
      <c r="H108" s="18" t="s">
        <v>173</v>
      </c>
      <c r="I108" s="13"/>
      <c r="J108" s="13"/>
      <c r="K108" s="13"/>
      <c r="L108" s="10"/>
      <c r="M108" s="13"/>
      <c r="N108" s="36">
        <f>N101-N106</f>
        <v>1920316</v>
      </c>
    </row>
    <row r="109" spans="1:14" x14ac:dyDescent="0.25">
      <c r="B109" s="10"/>
      <c r="E109" s="68"/>
      <c r="F109" s="1"/>
      <c r="G109" s="17"/>
      <c r="H109" s="1"/>
      <c r="I109" s="13"/>
      <c r="J109" s="13"/>
      <c r="K109" s="13"/>
      <c r="L109" s="10"/>
      <c r="M109" s="13"/>
      <c r="N109" s="41"/>
    </row>
    <row r="110" spans="1:14" x14ac:dyDescent="0.25">
      <c r="A110" s="2">
        <v>109</v>
      </c>
      <c r="B110" s="64" t="s">
        <v>174</v>
      </c>
      <c r="C110" s="3"/>
      <c r="E110" s="67"/>
      <c r="G110" s="16"/>
      <c r="I110" s="13"/>
      <c r="J110" s="13"/>
      <c r="K110" s="13"/>
      <c r="L110" s="10"/>
      <c r="M110" s="13"/>
      <c r="N110" s="41"/>
    </row>
    <row r="111" spans="1:14" x14ac:dyDescent="0.25">
      <c r="A111" s="1">
        <v>1014</v>
      </c>
      <c r="B111" s="54" t="s">
        <v>20</v>
      </c>
      <c r="E111" s="68">
        <v>0</v>
      </c>
      <c r="F111" s="1">
        <v>400</v>
      </c>
      <c r="G111" s="17">
        <v>0</v>
      </c>
      <c r="H111" s="1" t="s">
        <v>175</v>
      </c>
      <c r="I111" s="13"/>
      <c r="J111" s="13"/>
      <c r="K111" s="31" t="s">
        <v>19</v>
      </c>
      <c r="L111" s="10"/>
      <c r="M111" s="13" t="s">
        <v>546</v>
      </c>
      <c r="N111" s="35">
        <v>0</v>
      </c>
    </row>
    <row r="112" spans="1:14" x14ac:dyDescent="0.25">
      <c r="B112" s="10"/>
      <c r="E112" s="67"/>
      <c r="G112" s="16"/>
      <c r="I112" s="13"/>
      <c r="J112" s="13"/>
      <c r="K112" s="13"/>
      <c r="L112" s="10"/>
      <c r="M112" s="13"/>
      <c r="N112" s="41"/>
    </row>
    <row r="113" spans="1:14" x14ac:dyDescent="0.25">
      <c r="B113" s="10"/>
      <c r="C113" s="1" t="s">
        <v>176</v>
      </c>
      <c r="E113" s="68">
        <v>0</v>
      </c>
      <c r="F113" s="1">
        <v>400</v>
      </c>
      <c r="G113" s="17">
        <v>0</v>
      </c>
      <c r="H113" s="1" t="s">
        <v>175</v>
      </c>
      <c r="I113" s="13"/>
      <c r="J113" s="13"/>
      <c r="K113" s="13"/>
      <c r="L113" s="54">
        <v>0</v>
      </c>
      <c r="M113" s="13"/>
      <c r="N113" s="41"/>
    </row>
    <row r="114" spans="1:14" x14ac:dyDescent="0.25">
      <c r="A114" s="1">
        <v>4060</v>
      </c>
      <c r="B114" s="54" t="s">
        <v>177</v>
      </c>
      <c r="E114" s="68">
        <v>0</v>
      </c>
      <c r="F114" s="1">
        <v>0</v>
      </c>
      <c r="G114" s="17">
        <v>8250</v>
      </c>
      <c r="H114" s="1">
        <v>8250</v>
      </c>
      <c r="I114" s="13"/>
      <c r="J114" s="31">
        <v>8250</v>
      </c>
      <c r="K114" s="31" t="s">
        <v>19</v>
      </c>
      <c r="L114" s="10"/>
      <c r="M114" s="13" t="s">
        <v>547</v>
      </c>
      <c r="N114" s="41">
        <v>8250</v>
      </c>
    </row>
    <row r="115" spans="1:14" x14ac:dyDescent="0.25">
      <c r="A115" s="1">
        <v>4061</v>
      </c>
      <c r="B115" s="54" t="s">
        <v>178</v>
      </c>
      <c r="E115" s="68">
        <v>11962</v>
      </c>
      <c r="F115" s="1">
        <v>19755</v>
      </c>
      <c r="G115" s="17">
        <v>22000</v>
      </c>
      <c r="H115" s="1">
        <v>2245</v>
      </c>
      <c r="I115" s="13"/>
      <c r="J115" s="31">
        <v>2245</v>
      </c>
      <c r="K115" s="31" t="s">
        <v>77</v>
      </c>
      <c r="L115" s="10"/>
      <c r="M115" s="13" t="s">
        <v>548</v>
      </c>
      <c r="N115" s="41">
        <v>22000</v>
      </c>
    </row>
    <row r="116" spans="1:14" x14ac:dyDescent="0.25">
      <c r="A116" s="1">
        <v>4064</v>
      </c>
      <c r="B116" s="54" t="s">
        <v>179</v>
      </c>
      <c r="E116" s="68">
        <v>9000</v>
      </c>
      <c r="F116" s="1">
        <v>0</v>
      </c>
      <c r="G116" s="17">
        <v>0</v>
      </c>
      <c r="H116" s="1">
        <v>0</v>
      </c>
      <c r="I116" s="13"/>
      <c r="J116" s="31">
        <v>0</v>
      </c>
      <c r="K116" s="31" t="s">
        <v>19</v>
      </c>
      <c r="L116" s="10"/>
      <c r="M116" s="13" t="s">
        <v>549</v>
      </c>
      <c r="N116" s="41">
        <v>0</v>
      </c>
    </row>
    <row r="117" spans="1:14" x14ac:dyDescent="0.25">
      <c r="A117" s="1">
        <v>4065</v>
      </c>
      <c r="B117" s="54" t="s">
        <v>180</v>
      </c>
      <c r="E117" s="68">
        <v>3600</v>
      </c>
      <c r="F117" s="1">
        <v>3600</v>
      </c>
      <c r="G117" s="17">
        <v>3600</v>
      </c>
      <c r="H117" s="1">
        <v>0</v>
      </c>
      <c r="I117" s="13"/>
      <c r="J117" s="31">
        <v>0</v>
      </c>
      <c r="K117" s="31" t="s">
        <v>26</v>
      </c>
      <c r="L117" s="10"/>
      <c r="M117" s="13"/>
      <c r="N117" s="41">
        <v>3600</v>
      </c>
    </row>
    <row r="118" spans="1:14" x14ac:dyDescent="0.25">
      <c r="A118" s="1">
        <v>4131</v>
      </c>
      <c r="B118" s="54" t="s">
        <v>181</v>
      </c>
      <c r="E118" s="68">
        <v>5000</v>
      </c>
      <c r="F118" s="1">
        <v>5000</v>
      </c>
      <c r="G118" s="17">
        <v>5000</v>
      </c>
      <c r="H118" s="1">
        <v>0</v>
      </c>
      <c r="I118" s="13"/>
      <c r="J118" s="31">
        <v>0</v>
      </c>
      <c r="K118" s="31" t="s">
        <v>26</v>
      </c>
      <c r="L118" s="10"/>
      <c r="M118" s="13"/>
      <c r="N118" s="41">
        <v>5000</v>
      </c>
    </row>
    <row r="119" spans="1:14" x14ac:dyDescent="0.25">
      <c r="A119" s="1">
        <v>4133</v>
      </c>
      <c r="B119" s="54" t="s">
        <v>182</v>
      </c>
      <c r="E119" s="68">
        <v>5000</v>
      </c>
      <c r="F119" s="1">
        <v>0</v>
      </c>
      <c r="G119" s="17">
        <v>0</v>
      </c>
      <c r="H119" s="1">
        <v>0</v>
      </c>
      <c r="I119" s="13"/>
      <c r="J119" s="31">
        <v>0</v>
      </c>
      <c r="K119" s="31" t="s">
        <v>19</v>
      </c>
      <c r="L119" s="10"/>
      <c r="M119" s="13"/>
      <c r="N119" s="41">
        <v>0</v>
      </c>
    </row>
    <row r="120" spans="1:14" x14ac:dyDescent="0.25">
      <c r="A120" s="1">
        <v>4191</v>
      </c>
      <c r="B120" s="54" t="s">
        <v>183</v>
      </c>
      <c r="E120" s="68">
        <v>0</v>
      </c>
      <c r="F120" s="1">
        <v>0</v>
      </c>
      <c r="G120" s="17">
        <v>3000</v>
      </c>
      <c r="H120" s="1">
        <v>3000</v>
      </c>
      <c r="I120" s="13"/>
      <c r="J120" s="31">
        <v>3000</v>
      </c>
      <c r="K120" s="31" t="s">
        <v>19</v>
      </c>
      <c r="L120" s="10"/>
      <c r="M120" s="13" t="s">
        <v>550</v>
      </c>
      <c r="N120" s="41">
        <v>0</v>
      </c>
    </row>
    <row r="121" spans="1:14" x14ac:dyDescent="0.25">
      <c r="B121" s="10"/>
      <c r="E121" s="67"/>
      <c r="G121" s="16"/>
      <c r="I121" s="13"/>
      <c r="J121" s="13"/>
      <c r="K121" s="13"/>
      <c r="L121" s="10"/>
      <c r="M121" s="13"/>
      <c r="N121" s="41"/>
    </row>
    <row r="122" spans="1:14" x14ac:dyDescent="0.25">
      <c r="B122" s="10"/>
      <c r="C122" s="7" t="s">
        <v>184</v>
      </c>
      <c r="D122" s="6"/>
      <c r="E122" s="65">
        <v>34562</v>
      </c>
      <c r="F122" s="7">
        <v>28355</v>
      </c>
      <c r="G122" s="14">
        <v>41850</v>
      </c>
      <c r="H122" s="7">
        <v>13495</v>
      </c>
      <c r="I122" s="11">
        <v>0</v>
      </c>
      <c r="J122" s="11">
        <v>13495</v>
      </c>
      <c r="K122" s="11" t="s">
        <v>185</v>
      </c>
      <c r="L122" s="11">
        <v>0</v>
      </c>
      <c r="M122" s="13"/>
      <c r="N122" s="35">
        <f>SUM(N114:N120)</f>
        <v>38850</v>
      </c>
    </row>
    <row r="123" spans="1:14" x14ac:dyDescent="0.25">
      <c r="B123" s="10"/>
      <c r="C123" s="1" t="s">
        <v>45</v>
      </c>
      <c r="E123" s="67"/>
      <c r="G123" s="16"/>
      <c r="I123" s="13"/>
      <c r="J123" s="13"/>
      <c r="K123" s="13"/>
      <c r="L123" s="10"/>
      <c r="M123" s="13"/>
      <c r="N123" s="41"/>
    </row>
    <row r="124" spans="1:14" x14ac:dyDescent="0.25">
      <c r="B124" s="10"/>
      <c r="E124" s="69" t="s">
        <v>186</v>
      </c>
      <c r="F124" s="18" t="s">
        <v>187</v>
      </c>
      <c r="G124" s="19" t="s">
        <v>188</v>
      </c>
      <c r="H124" s="18" t="s">
        <v>189</v>
      </c>
      <c r="I124" s="13"/>
      <c r="J124" s="13"/>
      <c r="K124" s="13"/>
      <c r="L124" s="10"/>
      <c r="M124" s="13"/>
      <c r="N124" s="36">
        <f>N111-N122</f>
        <v>-38850</v>
      </c>
    </row>
    <row r="125" spans="1:14" x14ac:dyDescent="0.25">
      <c r="B125" s="10"/>
      <c r="E125" s="68"/>
      <c r="F125" s="1"/>
      <c r="G125" s="17"/>
      <c r="H125" s="1"/>
      <c r="I125" s="13"/>
      <c r="J125" s="13"/>
      <c r="K125" s="13"/>
      <c r="L125" s="10"/>
      <c r="M125" s="13"/>
      <c r="N125" s="41"/>
    </row>
    <row r="126" spans="1:14" x14ac:dyDescent="0.25">
      <c r="A126" s="2">
        <v>110</v>
      </c>
      <c r="B126" s="64" t="s">
        <v>190</v>
      </c>
      <c r="E126" s="67"/>
      <c r="G126" s="16"/>
      <c r="I126" s="13"/>
      <c r="J126" s="13"/>
      <c r="K126" s="13"/>
      <c r="L126" s="10"/>
      <c r="M126" s="13"/>
      <c r="N126" s="41"/>
    </row>
    <row r="127" spans="1:14" x14ac:dyDescent="0.25">
      <c r="A127" s="1">
        <v>1019</v>
      </c>
      <c r="B127" s="54" t="s">
        <v>191</v>
      </c>
      <c r="E127" s="68">
        <v>2022</v>
      </c>
      <c r="F127" s="1">
        <v>0</v>
      </c>
      <c r="G127" s="17">
        <v>0</v>
      </c>
      <c r="H127" s="1">
        <v>0</v>
      </c>
      <c r="I127" s="13"/>
      <c r="J127" s="13"/>
      <c r="K127" s="31" t="s">
        <v>19</v>
      </c>
      <c r="L127" s="10"/>
      <c r="M127" s="13"/>
      <c r="N127" s="41">
        <v>0</v>
      </c>
    </row>
    <row r="128" spans="1:14" x14ac:dyDescent="0.25">
      <c r="B128" s="10"/>
      <c r="E128" s="67"/>
      <c r="G128" s="16"/>
      <c r="I128" s="13"/>
      <c r="J128" s="13"/>
      <c r="K128" s="13"/>
      <c r="L128" s="10"/>
      <c r="M128" s="13"/>
      <c r="N128" s="41"/>
    </row>
    <row r="129" spans="1:14" x14ac:dyDescent="0.25">
      <c r="B129" s="10"/>
      <c r="C129" s="1" t="s">
        <v>192</v>
      </c>
      <c r="E129" s="68">
        <v>2022</v>
      </c>
      <c r="F129" s="1">
        <v>0</v>
      </c>
      <c r="G129" s="17">
        <v>0</v>
      </c>
      <c r="H129" s="1">
        <v>0</v>
      </c>
      <c r="I129" s="13"/>
      <c r="J129" s="13"/>
      <c r="K129" s="13"/>
      <c r="L129" s="54">
        <v>0</v>
      </c>
      <c r="M129" s="13"/>
      <c r="N129" s="41"/>
    </row>
    <row r="130" spans="1:14" x14ac:dyDescent="0.25">
      <c r="A130" s="1">
        <v>4100</v>
      </c>
      <c r="B130" s="54" t="s">
        <v>193</v>
      </c>
      <c r="E130" s="68">
        <v>0</v>
      </c>
      <c r="F130" s="1">
        <v>0</v>
      </c>
      <c r="G130" s="17">
        <v>20000</v>
      </c>
      <c r="H130" s="1">
        <v>20000</v>
      </c>
      <c r="I130" s="13"/>
      <c r="J130" s="31">
        <v>20000</v>
      </c>
      <c r="K130" s="31" t="s">
        <v>19</v>
      </c>
      <c r="L130" s="10"/>
      <c r="M130" s="13" t="s">
        <v>554</v>
      </c>
      <c r="N130" s="41">
        <v>20000</v>
      </c>
    </row>
    <row r="131" spans="1:14" x14ac:dyDescent="0.25">
      <c r="A131" s="1">
        <v>4300</v>
      </c>
      <c r="B131" s="54" t="s">
        <v>194</v>
      </c>
      <c r="E131" s="68">
        <v>10384</v>
      </c>
      <c r="F131" s="1">
        <v>2905</v>
      </c>
      <c r="G131" s="17">
        <v>5522</v>
      </c>
      <c r="H131" s="1">
        <v>2617</v>
      </c>
      <c r="I131" s="13"/>
      <c r="J131" s="31">
        <v>2617</v>
      </c>
      <c r="K131" s="31" t="s">
        <v>195</v>
      </c>
      <c r="L131" s="10"/>
      <c r="M131" s="13"/>
      <c r="N131" s="41">
        <v>4000</v>
      </c>
    </row>
    <row r="132" spans="1:14" x14ac:dyDescent="0.25">
      <c r="A132" s="1">
        <v>4301</v>
      </c>
      <c r="B132" s="54" t="s">
        <v>196</v>
      </c>
      <c r="E132" s="68">
        <v>13885</v>
      </c>
      <c r="F132" s="1">
        <v>12313</v>
      </c>
      <c r="G132" s="17">
        <v>15000</v>
      </c>
      <c r="H132" s="1">
        <v>2687</v>
      </c>
      <c r="I132" s="13"/>
      <c r="J132" s="31">
        <v>2687</v>
      </c>
      <c r="K132" s="31" t="s">
        <v>197</v>
      </c>
      <c r="L132" s="10"/>
      <c r="M132" s="32" t="s">
        <v>551</v>
      </c>
      <c r="N132" s="41">
        <v>15000</v>
      </c>
    </row>
    <row r="133" spans="1:14" x14ac:dyDescent="0.25">
      <c r="A133" s="1">
        <v>4305</v>
      </c>
      <c r="B133" s="54" t="s">
        <v>198</v>
      </c>
      <c r="E133" s="68">
        <v>0</v>
      </c>
      <c r="F133" s="1">
        <v>2000</v>
      </c>
      <c r="G133" s="17">
        <v>12500</v>
      </c>
      <c r="H133" s="1">
        <v>10500</v>
      </c>
      <c r="I133" s="13"/>
      <c r="J133" s="31">
        <v>10500</v>
      </c>
      <c r="K133" s="31" t="s">
        <v>199</v>
      </c>
      <c r="L133" s="10"/>
      <c r="M133" s="32" t="s">
        <v>552</v>
      </c>
      <c r="N133" s="41">
        <v>2000</v>
      </c>
    </row>
    <row r="134" spans="1:14" x14ac:dyDescent="0.25">
      <c r="A134" s="1">
        <v>4312</v>
      </c>
      <c r="B134" s="54" t="s">
        <v>200</v>
      </c>
      <c r="E134" s="68">
        <v>3693</v>
      </c>
      <c r="F134" s="1">
        <v>10350</v>
      </c>
      <c r="G134" s="17">
        <v>17500</v>
      </c>
      <c r="H134" s="1">
        <v>7150</v>
      </c>
      <c r="I134" s="13"/>
      <c r="J134" s="31">
        <v>7150</v>
      </c>
      <c r="K134" s="31" t="s">
        <v>109</v>
      </c>
      <c r="L134" s="10"/>
      <c r="M134" s="32" t="s">
        <v>553</v>
      </c>
      <c r="N134" s="41">
        <v>10000</v>
      </c>
    </row>
    <row r="135" spans="1:14" x14ac:dyDescent="0.25">
      <c r="A135" s="1">
        <v>4313</v>
      </c>
      <c r="B135" s="54" t="s">
        <v>201</v>
      </c>
      <c r="E135" s="68">
        <v>2567</v>
      </c>
      <c r="F135" s="1">
        <v>1250</v>
      </c>
      <c r="G135" s="17">
        <v>76909</v>
      </c>
      <c r="H135" s="1">
        <v>75659</v>
      </c>
      <c r="I135" s="31">
        <v>4590</v>
      </c>
      <c r="J135" s="31">
        <v>71069</v>
      </c>
      <c r="K135" s="31" t="s">
        <v>202</v>
      </c>
      <c r="L135" s="10"/>
      <c r="M135" s="13"/>
      <c r="N135" s="41">
        <v>10000</v>
      </c>
    </row>
    <row r="136" spans="1:14" x14ac:dyDescent="0.25">
      <c r="A136" s="1">
        <v>4314</v>
      </c>
      <c r="B136" s="54" t="s">
        <v>203</v>
      </c>
      <c r="E136" s="68">
        <v>0</v>
      </c>
      <c r="F136" s="1">
        <v>587</v>
      </c>
      <c r="G136" s="17">
        <v>5000</v>
      </c>
      <c r="H136" s="1">
        <v>4414</v>
      </c>
      <c r="I136" s="13"/>
      <c r="J136" s="31">
        <v>4414</v>
      </c>
      <c r="K136" s="31" t="s">
        <v>204</v>
      </c>
      <c r="L136" s="10"/>
      <c r="M136" s="13"/>
      <c r="N136" s="41">
        <v>587</v>
      </c>
    </row>
    <row r="137" spans="1:14" x14ac:dyDescent="0.25">
      <c r="A137" s="1">
        <v>4315</v>
      </c>
      <c r="B137" s="54" t="s">
        <v>205</v>
      </c>
      <c r="E137" s="68" t="s">
        <v>206</v>
      </c>
      <c r="F137" s="1">
        <v>0</v>
      </c>
      <c r="G137" s="17">
        <v>0</v>
      </c>
      <c r="H137" s="1">
        <v>0</v>
      </c>
      <c r="I137" s="13"/>
      <c r="J137" s="31">
        <v>0</v>
      </c>
      <c r="K137" s="31" t="s">
        <v>19</v>
      </c>
      <c r="L137" s="10"/>
      <c r="M137" s="13"/>
      <c r="N137" s="41">
        <v>0</v>
      </c>
    </row>
    <row r="138" spans="1:14" x14ac:dyDescent="0.25">
      <c r="B138" s="10"/>
      <c r="E138" s="67"/>
      <c r="G138" s="16"/>
      <c r="I138" s="13"/>
      <c r="J138" s="13"/>
      <c r="K138" s="13"/>
      <c r="L138" s="10"/>
      <c r="M138" s="13"/>
      <c r="N138" s="41"/>
    </row>
    <row r="139" spans="1:14" x14ac:dyDescent="0.25">
      <c r="B139" s="10"/>
      <c r="C139" s="7" t="s">
        <v>207</v>
      </c>
      <c r="D139" s="6"/>
      <c r="E139" s="65">
        <v>6678</v>
      </c>
      <c r="F139" s="7">
        <v>29404</v>
      </c>
      <c r="G139" s="14">
        <v>152431</v>
      </c>
      <c r="H139" s="7">
        <v>123027</v>
      </c>
      <c r="I139" s="11">
        <v>4590</v>
      </c>
      <c r="J139" s="11">
        <v>118437</v>
      </c>
      <c r="K139" s="11" t="s">
        <v>208</v>
      </c>
      <c r="L139" s="11">
        <v>0</v>
      </c>
      <c r="M139" s="13"/>
      <c r="N139" s="35">
        <f>SUM(N130:N137)</f>
        <v>61587</v>
      </c>
    </row>
    <row r="140" spans="1:14" x14ac:dyDescent="0.25">
      <c r="B140" s="10"/>
      <c r="C140" s="1" t="s">
        <v>45</v>
      </c>
      <c r="E140" s="67"/>
      <c r="G140" s="16"/>
      <c r="I140" s="13"/>
      <c r="J140" s="13"/>
      <c r="K140" s="13"/>
      <c r="L140" s="10"/>
      <c r="M140" s="13"/>
      <c r="N140" s="41"/>
    </row>
    <row r="141" spans="1:14" x14ac:dyDescent="0.25">
      <c r="B141" s="10"/>
      <c r="E141" s="69" t="s">
        <v>209</v>
      </c>
      <c r="F141" s="18" t="s">
        <v>210</v>
      </c>
      <c r="G141" s="19" t="s">
        <v>211</v>
      </c>
      <c r="H141" s="18" t="s">
        <v>212</v>
      </c>
      <c r="I141" s="13"/>
      <c r="J141" s="13"/>
      <c r="K141" s="13"/>
      <c r="L141" s="10"/>
      <c r="M141" s="13"/>
      <c r="N141" s="33">
        <f>N129-N139</f>
        <v>-61587</v>
      </c>
    </row>
    <row r="142" spans="1:14" x14ac:dyDescent="0.25">
      <c r="B142" s="10"/>
      <c r="E142" s="68"/>
      <c r="F142" s="1"/>
      <c r="G142" s="17"/>
      <c r="H142" s="1"/>
      <c r="I142" s="13"/>
      <c r="J142" s="13"/>
      <c r="K142" s="13"/>
      <c r="L142" s="10"/>
      <c r="M142" s="13"/>
      <c r="N142" s="41"/>
    </row>
    <row r="143" spans="1:14" x14ac:dyDescent="0.25">
      <c r="A143" s="2">
        <v>300</v>
      </c>
      <c r="B143" s="64" t="s">
        <v>213</v>
      </c>
      <c r="C143" s="3"/>
      <c r="D143" s="3"/>
      <c r="E143" s="67"/>
      <c r="G143" s="16"/>
      <c r="I143" s="13"/>
      <c r="J143" s="13"/>
      <c r="K143" s="13"/>
      <c r="L143" s="10"/>
      <c r="M143" s="13"/>
      <c r="N143" s="41">
        <v>0</v>
      </c>
    </row>
    <row r="144" spans="1:14" x14ac:dyDescent="0.25">
      <c r="A144" s="1">
        <v>4000</v>
      </c>
      <c r="B144" s="54" t="s">
        <v>52</v>
      </c>
      <c r="E144" s="68">
        <v>216340</v>
      </c>
      <c r="F144" s="1">
        <v>155876</v>
      </c>
      <c r="G144" s="17">
        <v>280000</v>
      </c>
      <c r="H144" s="1">
        <v>124124</v>
      </c>
      <c r="I144" s="13"/>
      <c r="J144" s="31">
        <v>124124</v>
      </c>
      <c r="K144" s="31" t="s">
        <v>214</v>
      </c>
      <c r="L144" s="10"/>
      <c r="M144" s="21" t="s">
        <v>555</v>
      </c>
      <c r="N144" s="41">
        <v>280000</v>
      </c>
    </row>
    <row r="145" spans="1:14" x14ac:dyDescent="0.25">
      <c r="A145" s="1">
        <v>4001</v>
      </c>
      <c r="B145" s="54" t="s">
        <v>54</v>
      </c>
      <c r="E145" s="68">
        <v>16169</v>
      </c>
      <c r="F145" s="1">
        <v>14052</v>
      </c>
      <c r="G145" s="17">
        <v>30000</v>
      </c>
      <c r="H145" s="1">
        <v>15948</v>
      </c>
      <c r="I145" s="13"/>
      <c r="J145" s="31">
        <v>15948</v>
      </c>
      <c r="K145" s="31" t="s">
        <v>215</v>
      </c>
      <c r="L145" s="10"/>
      <c r="M145" s="21" t="s">
        <v>555</v>
      </c>
      <c r="N145" s="41">
        <v>25000</v>
      </c>
    </row>
    <row r="146" spans="1:14" x14ac:dyDescent="0.25">
      <c r="A146" s="1">
        <v>4002</v>
      </c>
      <c r="B146" s="54" t="s">
        <v>56</v>
      </c>
      <c r="E146" s="68">
        <v>46837</v>
      </c>
      <c r="F146" s="1">
        <v>33900</v>
      </c>
      <c r="G146" s="17">
        <v>61000</v>
      </c>
      <c r="H146" s="1">
        <v>27100</v>
      </c>
      <c r="I146" s="13"/>
      <c r="J146" s="31">
        <v>27100</v>
      </c>
      <c r="K146" s="31" t="s">
        <v>216</v>
      </c>
      <c r="L146" s="10"/>
      <c r="M146" s="21" t="s">
        <v>555</v>
      </c>
      <c r="N146" s="41">
        <v>59000</v>
      </c>
    </row>
    <row r="147" spans="1:14" ht="30" x14ac:dyDescent="0.25">
      <c r="A147" s="1">
        <v>4003</v>
      </c>
      <c r="B147" s="54" t="s">
        <v>58</v>
      </c>
      <c r="E147" s="68">
        <v>20842</v>
      </c>
      <c r="F147" s="1">
        <v>16363</v>
      </c>
      <c r="G147" s="17">
        <v>10000</v>
      </c>
      <c r="H147" s="1" t="s">
        <v>217</v>
      </c>
      <c r="I147" s="31">
        <v>266</v>
      </c>
      <c r="J147" s="31" t="s">
        <v>218</v>
      </c>
      <c r="K147" s="31" t="s">
        <v>219</v>
      </c>
      <c r="L147" s="10"/>
      <c r="M147" s="27" t="s">
        <v>556</v>
      </c>
      <c r="N147" s="41">
        <v>17000</v>
      </c>
    </row>
    <row r="148" spans="1:14" ht="30" x14ac:dyDescent="0.25">
      <c r="A148" s="1">
        <v>4016</v>
      </c>
      <c r="B148" s="54" t="s">
        <v>220</v>
      </c>
      <c r="E148" s="68">
        <v>700</v>
      </c>
      <c r="F148" s="1">
        <v>1929</v>
      </c>
      <c r="G148" s="17">
        <v>1400</v>
      </c>
      <c r="H148" s="1" t="s">
        <v>221</v>
      </c>
      <c r="I148" s="31">
        <v>210</v>
      </c>
      <c r="J148" s="31" t="s">
        <v>222</v>
      </c>
      <c r="K148" s="31" t="s">
        <v>223</v>
      </c>
      <c r="L148" s="10"/>
      <c r="M148" s="27" t="s">
        <v>557</v>
      </c>
      <c r="N148" s="41">
        <v>2844</v>
      </c>
    </row>
    <row r="149" spans="1:14" ht="45" x14ac:dyDescent="0.25">
      <c r="A149" s="1">
        <v>4020</v>
      </c>
      <c r="B149" s="54" t="s">
        <v>65</v>
      </c>
      <c r="E149" s="68">
        <v>2518</v>
      </c>
      <c r="F149" s="1">
        <v>823</v>
      </c>
      <c r="G149" s="17">
        <v>3000</v>
      </c>
      <c r="H149" s="1">
        <v>2177</v>
      </c>
      <c r="I149" s="13"/>
      <c r="J149" s="31">
        <v>2177</v>
      </c>
      <c r="K149" s="31" t="s">
        <v>224</v>
      </c>
      <c r="L149" s="10"/>
      <c r="M149" s="27" t="s">
        <v>558</v>
      </c>
      <c r="N149" s="41">
        <v>3000</v>
      </c>
    </row>
    <row r="150" spans="1:14" ht="60" x14ac:dyDescent="0.25">
      <c r="A150" s="1">
        <v>4042</v>
      </c>
      <c r="B150" s="54" t="s">
        <v>225</v>
      </c>
      <c r="E150" s="68">
        <v>8039</v>
      </c>
      <c r="F150" s="1">
        <v>9397</v>
      </c>
      <c r="G150" s="17">
        <v>10000</v>
      </c>
      <c r="H150" s="1">
        <v>603</v>
      </c>
      <c r="I150" s="31">
        <v>1750</v>
      </c>
      <c r="J150" s="31" t="s">
        <v>226</v>
      </c>
      <c r="K150" s="31" t="s">
        <v>227</v>
      </c>
      <c r="L150" s="10"/>
      <c r="M150" s="27" t="s">
        <v>559</v>
      </c>
      <c r="N150" s="41">
        <v>13000</v>
      </c>
    </row>
    <row r="151" spans="1:14" x14ac:dyDescent="0.25">
      <c r="A151" s="1">
        <v>4044</v>
      </c>
      <c r="B151" s="54" t="s">
        <v>228</v>
      </c>
      <c r="E151" s="68">
        <v>5821</v>
      </c>
      <c r="F151" s="1">
        <v>5630</v>
      </c>
      <c r="G151" s="17">
        <v>6000</v>
      </c>
      <c r="H151" s="1">
        <v>370</v>
      </c>
      <c r="I151" s="13"/>
      <c r="J151" s="31">
        <v>370</v>
      </c>
      <c r="K151" s="31" t="s">
        <v>229</v>
      </c>
      <c r="L151" s="10"/>
      <c r="M151" s="21" t="s">
        <v>560</v>
      </c>
      <c r="N151" s="41">
        <v>9000</v>
      </c>
    </row>
    <row r="152" spans="1:14" x14ac:dyDescent="0.25">
      <c r="A152" s="1">
        <v>4045</v>
      </c>
      <c r="B152" s="54" t="s">
        <v>230</v>
      </c>
      <c r="E152" s="68">
        <v>1696</v>
      </c>
      <c r="F152" s="1">
        <v>467</v>
      </c>
      <c r="G152" s="17">
        <v>1000</v>
      </c>
      <c r="H152" s="1">
        <v>533</v>
      </c>
      <c r="I152" s="13"/>
      <c r="J152" s="31">
        <v>533</v>
      </c>
      <c r="K152" s="31" t="s">
        <v>231</v>
      </c>
      <c r="L152" s="10"/>
      <c r="M152" s="13"/>
      <c r="N152" s="41">
        <v>1000</v>
      </c>
    </row>
    <row r="153" spans="1:14" x14ac:dyDescent="0.25">
      <c r="A153" s="1">
        <v>4178</v>
      </c>
      <c r="B153" s="54" t="s">
        <v>232</v>
      </c>
      <c r="E153" s="68">
        <v>4537</v>
      </c>
      <c r="F153" s="1">
        <v>0</v>
      </c>
      <c r="G153" s="17">
        <v>0</v>
      </c>
      <c r="H153" s="1">
        <v>0</v>
      </c>
      <c r="I153" s="13"/>
      <c r="J153" s="31">
        <v>0</v>
      </c>
      <c r="K153" s="31" t="s">
        <v>19</v>
      </c>
      <c r="L153" s="10"/>
      <c r="M153" s="13"/>
      <c r="N153" s="41">
        <v>0</v>
      </c>
    </row>
    <row r="154" spans="1:14" x14ac:dyDescent="0.25">
      <c r="B154" s="10"/>
      <c r="E154" s="67"/>
      <c r="G154" s="16"/>
      <c r="I154" s="13"/>
      <c r="J154" s="13"/>
      <c r="K154" s="13"/>
      <c r="L154" s="10"/>
      <c r="M154" s="13"/>
      <c r="N154" s="41"/>
    </row>
    <row r="155" spans="1:14" x14ac:dyDescent="0.25">
      <c r="B155" s="10"/>
      <c r="C155" s="7" t="s">
        <v>233</v>
      </c>
      <c r="D155" s="6"/>
      <c r="E155" s="65">
        <v>323500</v>
      </c>
      <c r="F155" s="7">
        <v>238438</v>
      </c>
      <c r="G155" s="14">
        <v>402400</v>
      </c>
      <c r="H155" s="7">
        <v>163962</v>
      </c>
      <c r="I155" s="11">
        <v>2225</v>
      </c>
      <c r="J155" s="11">
        <v>161737</v>
      </c>
      <c r="K155" s="11" t="s">
        <v>234</v>
      </c>
      <c r="L155" s="11">
        <v>0</v>
      </c>
      <c r="M155" s="13"/>
      <c r="N155" s="35">
        <f>SUM(N144:N153)</f>
        <v>409844</v>
      </c>
    </row>
    <row r="156" spans="1:14" x14ac:dyDescent="0.25">
      <c r="B156" s="10"/>
      <c r="C156" s="1" t="s">
        <v>235</v>
      </c>
      <c r="E156" s="67"/>
      <c r="G156" s="16"/>
      <c r="I156" s="13"/>
      <c r="J156" s="13"/>
      <c r="K156" s="13"/>
      <c r="L156" s="10"/>
      <c r="M156" s="13"/>
      <c r="N156" s="41"/>
    </row>
    <row r="157" spans="1:14" x14ac:dyDescent="0.25">
      <c r="B157" s="10"/>
      <c r="E157" s="69" t="s">
        <v>236</v>
      </c>
      <c r="F157" s="18" t="s">
        <v>237</v>
      </c>
      <c r="G157" s="19" t="s">
        <v>238</v>
      </c>
      <c r="H157" s="18" t="s">
        <v>239</v>
      </c>
      <c r="I157" s="13"/>
      <c r="J157" s="13"/>
      <c r="K157" s="13"/>
      <c r="L157" s="10"/>
      <c r="M157" s="13"/>
      <c r="N157" s="36">
        <f>N143-N155</f>
        <v>-409844</v>
      </c>
    </row>
    <row r="158" spans="1:14" x14ac:dyDescent="0.25">
      <c r="B158" s="10"/>
      <c r="E158" s="68"/>
      <c r="F158" s="1"/>
      <c r="G158" s="17"/>
      <c r="H158" s="1"/>
      <c r="I158" s="13"/>
      <c r="J158" s="13"/>
      <c r="K158" s="13"/>
      <c r="L158" s="10"/>
      <c r="M158" s="13"/>
      <c r="N158" s="41"/>
    </row>
    <row r="159" spans="1:14" x14ac:dyDescent="0.25">
      <c r="A159" s="2">
        <v>301</v>
      </c>
      <c r="B159" s="64" t="s">
        <v>240</v>
      </c>
      <c r="C159" s="3"/>
      <c r="E159" s="67"/>
      <c r="G159" s="16"/>
      <c r="I159" s="13"/>
      <c r="J159" s="13"/>
      <c r="K159" s="13"/>
      <c r="L159" s="10"/>
      <c r="M159" s="13"/>
      <c r="N159" s="41"/>
    </row>
    <row r="160" spans="1:14" x14ac:dyDescent="0.25">
      <c r="A160" s="1">
        <v>1019</v>
      </c>
      <c r="B160" s="54" t="s">
        <v>191</v>
      </c>
      <c r="E160" s="68">
        <v>31252</v>
      </c>
      <c r="F160" s="1">
        <v>0</v>
      </c>
      <c r="G160" s="17">
        <v>0</v>
      </c>
      <c r="H160" s="1">
        <v>0</v>
      </c>
      <c r="I160" s="13"/>
      <c r="J160" s="13"/>
      <c r="K160" s="31" t="s">
        <v>19</v>
      </c>
      <c r="L160" s="10"/>
      <c r="M160" s="13" t="s">
        <v>561</v>
      </c>
      <c r="N160" s="41">
        <v>31252</v>
      </c>
    </row>
    <row r="161" spans="1:14" x14ac:dyDescent="0.25">
      <c r="A161" s="1">
        <v>1028</v>
      </c>
      <c r="B161" s="54" t="s">
        <v>241</v>
      </c>
      <c r="E161" s="68">
        <v>13664</v>
      </c>
      <c r="F161" s="1">
        <v>0</v>
      </c>
      <c r="G161" s="17">
        <v>0</v>
      </c>
      <c r="H161" s="1">
        <v>0</v>
      </c>
      <c r="I161" s="13"/>
      <c r="J161" s="13"/>
      <c r="K161" s="31" t="s">
        <v>19</v>
      </c>
      <c r="L161" s="10"/>
      <c r="M161" s="13"/>
      <c r="N161" s="41"/>
    </row>
    <row r="162" spans="1:14" x14ac:dyDescent="0.25">
      <c r="A162" s="1">
        <v>1037</v>
      </c>
      <c r="B162" s="54" t="s">
        <v>242</v>
      </c>
      <c r="E162" s="68">
        <v>2592</v>
      </c>
      <c r="F162" s="1">
        <v>2885</v>
      </c>
      <c r="G162" s="17">
        <v>2500</v>
      </c>
      <c r="H162" s="1" t="s">
        <v>243</v>
      </c>
      <c r="I162" s="13"/>
      <c r="J162" s="13"/>
      <c r="K162" s="31" t="s">
        <v>244</v>
      </c>
      <c r="L162" s="10"/>
      <c r="M162" s="13"/>
      <c r="N162" s="41">
        <v>2500</v>
      </c>
    </row>
    <row r="163" spans="1:14" x14ac:dyDescent="0.25">
      <c r="A163" s="1">
        <v>1039</v>
      </c>
      <c r="B163" s="54" t="s">
        <v>245</v>
      </c>
      <c r="E163" s="68">
        <v>674</v>
      </c>
      <c r="F163" s="1">
        <v>0</v>
      </c>
      <c r="G163" s="17">
        <v>0</v>
      </c>
      <c r="H163" s="1">
        <v>0</v>
      </c>
      <c r="I163" s="13"/>
      <c r="J163" s="13"/>
      <c r="K163" s="31" t="s">
        <v>19</v>
      </c>
      <c r="L163" s="10"/>
      <c r="M163" s="13"/>
      <c r="N163" s="41"/>
    </row>
    <row r="164" spans="1:14" x14ac:dyDescent="0.25">
      <c r="A164" s="1">
        <v>1040</v>
      </c>
      <c r="B164" s="54" t="s">
        <v>246</v>
      </c>
      <c r="E164" s="68">
        <v>667</v>
      </c>
      <c r="F164" s="1">
        <v>0</v>
      </c>
      <c r="G164" s="17">
        <v>0</v>
      </c>
      <c r="H164" s="1">
        <v>0</v>
      </c>
      <c r="I164" s="13"/>
      <c r="J164" s="13"/>
      <c r="K164" s="31" t="s">
        <v>19</v>
      </c>
      <c r="L164" s="10"/>
      <c r="M164" s="13"/>
      <c r="N164" s="41"/>
    </row>
    <row r="165" spans="1:14" x14ac:dyDescent="0.25">
      <c r="B165" s="10"/>
      <c r="E165" s="67"/>
      <c r="G165" s="16"/>
      <c r="I165" s="13"/>
      <c r="J165" s="13"/>
      <c r="K165" s="13"/>
      <c r="L165" s="10"/>
      <c r="M165" s="13"/>
      <c r="N165" s="41"/>
    </row>
    <row r="166" spans="1:14" x14ac:dyDescent="0.25">
      <c r="B166" s="10"/>
      <c r="C166" s="7" t="s">
        <v>247</v>
      </c>
      <c r="D166" s="6"/>
      <c r="E166" s="65">
        <v>48849</v>
      </c>
      <c r="F166" s="7">
        <v>2885</v>
      </c>
      <c r="G166" s="14">
        <v>2500</v>
      </c>
      <c r="H166" s="7" t="s">
        <v>243</v>
      </c>
      <c r="I166" s="24"/>
      <c r="J166" s="24"/>
      <c r="K166" s="11" t="s">
        <v>244</v>
      </c>
      <c r="L166" s="54">
        <v>0</v>
      </c>
      <c r="M166" s="13"/>
      <c r="N166" s="35">
        <f>SUM(N160:N165)</f>
        <v>33752</v>
      </c>
    </row>
    <row r="167" spans="1:14" x14ac:dyDescent="0.25">
      <c r="B167" s="10"/>
      <c r="C167" s="1"/>
      <c r="E167" s="68"/>
      <c r="F167" s="1"/>
      <c r="G167" s="17"/>
      <c r="H167" s="1"/>
      <c r="I167" s="13"/>
      <c r="J167" s="13"/>
      <c r="K167" s="31"/>
      <c r="L167" s="54"/>
      <c r="M167" s="13"/>
      <c r="N167" s="41"/>
    </row>
    <row r="168" spans="1:14" x14ac:dyDescent="0.25">
      <c r="A168" s="1">
        <v>4036</v>
      </c>
      <c r="B168" s="54" t="s">
        <v>137</v>
      </c>
      <c r="E168" s="68" t="s">
        <v>248</v>
      </c>
      <c r="F168" s="1">
        <v>0</v>
      </c>
      <c r="G168" s="17">
        <v>0</v>
      </c>
      <c r="H168" s="1">
        <v>0</v>
      </c>
      <c r="I168" s="13"/>
      <c r="J168" s="31">
        <v>0</v>
      </c>
      <c r="K168" s="31" t="s">
        <v>19</v>
      </c>
      <c r="L168" s="10"/>
      <c r="M168" s="13"/>
      <c r="N168" s="41"/>
    </row>
    <row r="169" spans="1:14" x14ac:dyDescent="0.25">
      <c r="A169" s="1">
        <v>4037</v>
      </c>
      <c r="B169" s="54" t="s">
        <v>249</v>
      </c>
      <c r="E169" s="68">
        <v>670</v>
      </c>
      <c r="F169" s="1">
        <v>0</v>
      </c>
      <c r="G169" s="17">
        <v>0</v>
      </c>
      <c r="H169" s="1">
        <v>0</v>
      </c>
      <c r="I169" s="13"/>
      <c r="J169" s="31">
        <v>0</v>
      </c>
      <c r="K169" s="31" t="s">
        <v>19</v>
      </c>
      <c r="L169" s="10"/>
      <c r="M169" s="13"/>
      <c r="N169" s="41"/>
    </row>
    <row r="170" spans="1:14" x14ac:dyDescent="0.25">
      <c r="A170" s="1">
        <v>4045</v>
      </c>
      <c r="B170" s="54" t="s">
        <v>230</v>
      </c>
      <c r="E170" s="68" t="s">
        <v>250</v>
      </c>
      <c r="F170" s="1">
        <v>0</v>
      </c>
      <c r="G170" s="17">
        <v>0</v>
      </c>
      <c r="H170" s="1">
        <v>0</v>
      </c>
      <c r="I170" s="13"/>
      <c r="J170" s="31">
        <v>0</v>
      </c>
      <c r="K170" s="31" t="s">
        <v>19</v>
      </c>
      <c r="L170" s="10"/>
      <c r="M170" s="13"/>
      <c r="N170" s="41"/>
    </row>
    <row r="171" spans="1:14" x14ac:dyDescent="0.25">
      <c r="A171" s="1">
        <v>4048</v>
      </c>
      <c r="B171" s="54" t="s">
        <v>251</v>
      </c>
      <c r="E171" s="68">
        <v>28079</v>
      </c>
      <c r="F171" s="1">
        <v>17196</v>
      </c>
      <c r="G171" s="17">
        <v>0</v>
      </c>
      <c r="H171" s="1" t="s">
        <v>252</v>
      </c>
      <c r="I171" s="31">
        <v>5546</v>
      </c>
      <c r="J171" s="31" t="s">
        <v>253</v>
      </c>
      <c r="K171" s="31" t="s">
        <v>19</v>
      </c>
      <c r="L171" s="10"/>
      <c r="M171" s="13" t="s">
        <v>562</v>
      </c>
      <c r="N171" s="41">
        <v>31252</v>
      </c>
    </row>
    <row r="172" spans="1:14" x14ac:dyDescent="0.25">
      <c r="A172" s="1">
        <v>4126</v>
      </c>
      <c r="B172" s="54" t="s">
        <v>254</v>
      </c>
      <c r="E172" s="68">
        <v>427</v>
      </c>
      <c r="F172" s="1">
        <v>21</v>
      </c>
      <c r="G172" s="17">
        <v>21</v>
      </c>
      <c r="H172" s="1">
        <v>0</v>
      </c>
      <c r="I172" s="13"/>
      <c r="J172" s="31">
        <v>0</v>
      </c>
      <c r="K172" s="31" t="s">
        <v>26</v>
      </c>
      <c r="L172" s="10"/>
      <c r="M172" s="13"/>
      <c r="N172" s="41">
        <v>21</v>
      </c>
    </row>
    <row r="173" spans="1:14" x14ac:dyDescent="0.25">
      <c r="A173" s="1">
        <v>4154</v>
      </c>
      <c r="B173" s="54" t="s">
        <v>255</v>
      </c>
      <c r="E173" s="68">
        <v>0</v>
      </c>
      <c r="F173" s="1">
        <v>255</v>
      </c>
      <c r="G173" s="17">
        <v>0</v>
      </c>
      <c r="H173" s="1" t="s">
        <v>256</v>
      </c>
      <c r="I173" s="13"/>
      <c r="J173" s="31" t="s">
        <v>256</v>
      </c>
      <c r="K173" s="31" t="s">
        <v>19</v>
      </c>
      <c r="L173" s="10"/>
      <c r="M173" s="13" t="s">
        <v>563</v>
      </c>
      <c r="N173" s="41">
        <v>0</v>
      </c>
    </row>
    <row r="174" spans="1:14" x14ac:dyDescent="0.25">
      <c r="A174" s="1">
        <v>4175</v>
      </c>
      <c r="B174" s="54" t="s">
        <v>257</v>
      </c>
      <c r="E174" s="68">
        <v>13562</v>
      </c>
      <c r="F174" s="1">
        <v>11562</v>
      </c>
      <c r="G174" s="17">
        <v>14500</v>
      </c>
      <c r="H174" s="1">
        <v>2938</v>
      </c>
      <c r="I174" s="31">
        <v>23</v>
      </c>
      <c r="J174" s="31">
        <v>2915</v>
      </c>
      <c r="K174" s="31" t="s">
        <v>258</v>
      </c>
      <c r="L174" s="10"/>
      <c r="M174" s="13"/>
      <c r="N174" s="41">
        <v>14500</v>
      </c>
    </row>
    <row r="175" spans="1:14" ht="120" x14ac:dyDescent="0.25">
      <c r="A175" s="1">
        <v>4190</v>
      </c>
      <c r="B175" s="54" t="s">
        <v>259</v>
      </c>
      <c r="E175" s="68">
        <v>494339</v>
      </c>
      <c r="F175" s="1">
        <v>270708</v>
      </c>
      <c r="G175" s="17">
        <v>350000</v>
      </c>
      <c r="H175" s="1">
        <v>79292</v>
      </c>
      <c r="I175" s="31">
        <v>6115</v>
      </c>
      <c r="J175" s="31">
        <v>73177</v>
      </c>
      <c r="K175" s="31" t="s">
        <v>260</v>
      </c>
      <c r="L175" s="10"/>
      <c r="M175" s="34" t="s">
        <v>564</v>
      </c>
      <c r="N175" s="41">
        <v>498589.65</v>
      </c>
    </row>
    <row r="176" spans="1:14" x14ac:dyDescent="0.25">
      <c r="A176" s="1">
        <v>4204</v>
      </c>
      <c r="B176" s="54" t="s">
        <v>261</v>
      </c>
      <c r="E176" s="68">
        <v>163</v>
      </c>
      <c r="F176" s="1">
        <v>0</v>
      </c>
      <c r="G176" s="17">
        <v>250</v>
      </c>
      <c r="H176" s="1">
        <v>250</v>
      </c>
      <c r="I176" s="13"/>
      <c r="J176" s="31">
        <v>250</v>
      </c>
      <c r="K176" s="31" t="s">
        <v>19</v>
      </c>
      <c r="L176" s="10"/>
      <c r="M176" s="13"/>
      <c r="N176" s="41">
        <v>250</v>
      </c>
    </row>
    <row r="177" spans="1:14" x14ac:dyDescent="0.25">
      <c r="B177" s="10"/>
      <c r="E177" s="67"/>
      <c r="G177" s="16"/>
      <c r="I177" s="13"/>
      <c r="J177" s="13"/>
      <c r="K177" s="13"/>
      <c r="L177" s="10"/>
      <c r="M177" s="13"/>
      <c r="N177" s="41"/>
    </row>
    <row r="178" spans="1:14" x14ac:dyDescent="0.25">
      <c r="B178" s="10"/>
      <c r="C178" s="7" t="s">
        <v>262</v>
      </c>
      <c r="D178" s="6"/>
      <c r="E178" s="65">
        <v>531719</v>
      </c>
      <c r="F178" s="7">
        <v>299742</v>
      </c>
      <c r="G178" s="14">
        <v>364771</v>
      </c>
      <c r="H178" s="7">
        <v>65029</v>
      </c>
      <c r="I178" s="11">
        <v>11684</v>
      </c>
      <c r="J178" s="11">
        <v>53344</v>
      </c>
      <c r="K178" s="11" t="s">
        <v>263</v>
      </c>
      <c r="L178" s="11">
        <v>0</v>
      </c>
      <c r="M178" s="13"/>
      <c r="N178" s="35">
        <f>SUM(N171:N177)</f>
        <v>544612.65</v>
      </c>
    </row>
    <row r="179" spans="1:14" x14ac:dyDescent="0.25">
      <c r="B179" s="10"/>
      <c r="C179" s="1" t="s">
        <v>45</v>
      </c>
      <c r="E179" s="67"/>
      <c r="G179" s="16"/>
      <c r="I179" s="13"/>
      <c r="J179" s="13"/>
      <c r="K179" s="13"/>
      <c r="L179" s="10"/>
      <c r="M179" s="13"/>
      <c r="N179" s="41"/>
    </row>
    <row r="180" spans="1:14" x14ac:dyDescent="0.25">
      <c r="B180" s="10"/>
      <c r="E180" s="69" t="s">
        <v>264</v>
      </c>
      <c r="F180" s="18" t="s">
        <v>265</v>
      </c>
      <c r="G180" s="19" t="s">
        <v>266</v>
      </c>
      <c r="H180" s="18" t="s">
        <v>267</v>
      </c>
      <c r="I180" s="13"/>
      <c r="J180" s="13"/>
      <c r="K180" s="13"/>
      <c r="L180" s="10"/>
      <c r="M180" s="13"/>
      <c r="N180" s="36">
        <f>N166-N178</f>
        <v>-510860.65</v>
      </c>
    </row>
    <row r="181" spans="1:14" x14ac:dyDescent="0.25">
      <c r="B181" s="10"/>
      <c r="E181" s="68"/>
      <c r="F181" s="1"/>
      <c r="G181" s="17"/>
      <c r="H181" s="1"/>
      <c r="I181" s="13"/>
      <c r="J181" s="13"/>
      <c r="K181" s="13"/>
      <c r="L181" s="10"/>
      <c r="M181" s="13"/>
      <c r="N181" s="41"/>
    </row>
    <row r="182" spans="1:14" x14ac:dyDescent="0.25">
      <c r="A182" s="2">
        <v>305</v>
      </c>
      <c r="B182" s="64" t="s">
        <v>268</v>
      </c>
      <c r="E182" s="67"/>
      <c r="G182" s="16"/>
      <c r="I182" s="13"/>
      <c r="J182" s="13"/>
      <c r="K182" s="13"/>
      <c r="L182" s="10"/>
      <c r="M182" s="13"/>
      <c r="N182" s="41"/>
    </row>
    <row r="183" spans="1:14" x14ac:dyDescent="0.25">
      <c r="A183" s="1">
        <v>1028</v>
      </c>
      <c r="B183" s="54" t="s">
        <v>241</v>
      </c>
      <c r="E183" s="68">
        <v>5790</v>
      </c>
      <c r="F183" s="1">
        <v>3062</v>
      </c>
      <c r="G183" s="17">
        <v>5000</v>
      </c>
      <c r="H183" s="1">
        <v>1938</v>
      </c>
      <c r="I183" s="13"/>
      <c r="J183" s="13"/>
      <c r="K183" s="31" t="s">
        <v>269</v>
      </c>
      <c r="L183" s="10"/>
      <c r="M183" s="13"/>
      <c r="N183" s="35">
        <v>5000</v>
      </c>
    </row>
    <row r="184" spans="1:14" x14ac:dyDescent="0.25">
      <c r="B184" s="10"/>
      <c r="E184" s="67"/>
      <c r="G184" s="16"/>
      <c r="I184" s="13"/>
      <c r="J184" s="13"/>
      <c r="K184" s="13"/>
      <c r="L184" s="10"/>
      <c r="M184" s="13"/>
      <c r="N184" s="41"/>
    </row>
    <row r="185" spans="1:14" x14ac:dyDescent="0.25">
      <c r="B185" s="10"/>
      <c r="C185" s="7" t="s">
        <v>270</v>
      </c>
      <c r="D185" s="6"/>
      <c r="E185" s="65">
        <v>5790</v>
      </c>
      <c r="F185" s="7">
        <v>3062</v>
      </c>
      <c r="G185" s="14">
        <v>5000</v>
      </c>
      <c r="H185" s="7">
        <v>1938</v>
      </c>
      <c r="I185" s="24"/>
      <c r="J185" s="24"/>
      <c r="K185" s="11" t="s">
        <v>269</v>
      </c>
      <c r="L185" s="54">
        <v>0</v>
      </c>
      <c r="M185" s="13"/>
      <c r="N185" s="41"/>
    </row>
    <row r="186" spans="1:14" x14ac:dyDescent="0.25">
      <c r="A186" s="1">
        <v>4012</v>
      </c>
      <c r="B186" s="54" t="s">
        <v>128</v>
      </c>
      <c r="E186" s="68">
        <v>6483</v>
      </c>
      <c r="F186" s="1">
        <v>5879</v>
      </c>
      <c r="G186" s="17">
        <v>1100</v>
      </c>
      <c r="H186" s="1" t="s">
        <v>271</v>
      </c>
      <c r="I186" s="13"/>
      <c r="J186" s="31" t="s">
        <v>271</v>
      </c>
      <c r="K186" s="31" t="s">
        <v>272</v>
      </c>
      <c r="L186" s="10"/>
      <c r="M186" s="21" t="s">
        <v>565</v>
      </c>
      <c r="N186" s="41">
        <v>9000</v>
      </c>
    </row>
    <row r="187" spans="1:14" x14ac:dyDescent="0.25">
      <c r="A187" s="1">
        <v>4014</v>
      </c>
      <c r="B187" s="54" t="s">
        <v>61</v>
      </c>
      <c r="E187" s="68">
        <v>6666</v>
      </c>
      <c r="F187" s="1">
        <v>5614</v>
      </c>
      <c r="G187" s="17">
        <v>12000</v>
      </c>
      <c r="H187" s="1">
        <v>6386</v>
      </c>
      <c r="I187" s="13"/>
      <c r="J187" s="31">
        <v>6386</v>
      </c>
      <c r="K187" s="31" t="s">
        <v>215</v>
      </c>
      <c r="L187" s="10"/>
      <c r="M187" s="21"/>
      <c r="N187" s="41">
        <v>12000</v>
      </c>
    </row>
    <row r="188" spans="1:14" x14ac:dyDescent="0.25">
      <c r="A188" s="1">
        <v>4017</v>
      </c>
      <c r="B188" s="54" t="s">
        <v>135</v>
      </c>
      <c r="E188" s="68">
        <v>85</v>
      </c>
      <c r="F188" s="1">
        <v>264</v>
      </c>
      <c r="G188" s="17">
        <v>300</v>
      </c>
      <c r="H188" s="1">
        <v>36</v>
      </c>
      <c r="I188" s="31">
        <v>13</v>
      </c>
      <c r="J188" s="31">
        <v>23</v>
      </c>
      <c r="K188" s="31" t="s">
        <v>273</v>
      </c>
      <c r="L188" s="10"/>
      <c r="M188" s="21" t="s">
        <v>566</v>
      </c>
      <c r="N188" s="41">
        <v>300</v>
      </c>
    </row>
    <row r="189" spans="1:14" x14ac:dyDescent="0.25">
      <c r="A189" s="1">
        <v>4036</v>
      </c>
      <c r="B189" s="54" t="s">
        <v>137</v>
      </c>
      <c r="E189" s="68">
        <v>4320</v>
      </c>
      <c r="F189" s="1">
        <v>3682</v>
      </c>
      <c r="G189" s="17">
        <v>20000</v>
      </c>
      <c r="H189" s="1">
        <v>16318</v>
      </c>
      <c r="I189" s="31">
        <v>2627</v>
      </c>
      <c r="J189" s="31">
        <v>13692</v>
      </c>
      <c r="K189" s="31" t="s">
        <v>274</v>
      </c>
      <c r="L189" s="10"/>
      <c r="M189" s="21"/>
      <c r="N189" s="41">
        <v>15000</v>
      </c>
    </row>
    <row r="190" spans="1:14" x14ac:dyDescent="0.25">
      <c r="A190" s="1">
        <v>4039</v>
      </c>
      <c r="B190" s="54" t="s">
        <v>139</v>
      </c>
      <c r="E190" s="68">
        <v>215</v>
      </c>
      <c r="F190" s="1">
        <v>233</v>
      </c>
      <c r="G190" s="17">
        <v>230</v>
      </c>
      <c r="H190" s="1" t="s">
        <v>275</v>
      </c>
      <c r="I190" s="13"/>
      <c r="J190" s="31" t="s">
        <v>275</v>
      </c>
      <c r="K190" s="31" t="s">
        <v>276</v>
      </c>
      <c r="L190" s="10"/>
      <c r="M190" s="21" t="s">
        <v>567</v>
      </c>
      <c r="N190" s="41">
        <v>233</v>
      </c>
    </row>
    <row r="191" spans="1:14" x14ac:dyDescent="0.25">
      <c r="A191" s="1">
        <v>4130</v>
      </c>
      <c r="B191" s="54" t="s">
        <v>142</v>
      </c>
      <c r="E191" s="68">
        <v>823</v>
      </c>
      <c r="F191" s="1">
        <v>668</v>
      </c>
      <c r="G191" s="17">
        <v>1500</v>
      </c>
      <c r="H191" s="1">
        <v>832</v>
      </c>
      <c r="I191" s="31">
        <v>1020</v>
      </c>
      <c r="J191" s="31" t="s">
        <v>277</v>
      </c>
      <c r="K191" s="31" t="s">
        <v>278</v>
      </c>
      <c r="L191" s="10"/>
      <c r="M191" s="21" t="s">
        <v>568</v>
      </c>
      <c r="N191" s="41">
        <v>1500</v>
      </c>
    </row>
    <row r="192" spans="1:14" x14ac:dyDescent="0.25">
      <c r="B192" s="10"/>
      <c r="E192" s="67"/>
      <c r="G192" s="16"/>
      <c r="I192" s="13"/>
      <c r="J192" s="13"/>
      <c r="K192" s="13"/>
      <c r="L192" s="10"/>
      <c r="M192" s="13"/>
      <c r="N192" s="41"/>
    </row>
    <row r="193" spans="1:14" x14ac:dyDescent="0.25">
      <c r="B193" s="10"/>
      <c r="C193" s="7" t="s">
        <v>279</v>
      </c>
      <c r="D193" s="6"/>
      <c r="E193" s="65">
        <v>18592</v>
      </c>
      <c r="F193" s="7">
        <v>16340</v>
      </c>
      <c r="G193" s="14">
        <v>35130</v>
      </c>
      <c r="H193" s="7">
        <v>18790</v>
      </c>
      <c r="I193" s="11">
        <v>3660</v>
      </c>
      <c r="J193" s="11">
        <v>15130</v>
      </c>
      <c r="K193" s="11" t="s">
        <v>280</v>
      </c>
      <c r="L193" s="11">
        <v>0</v>
      </c>
      <c r="M193" s="13"/>
      <c r="N193" s="35">
        <f>SUM(N186:N192)</f>
        <v>38033</v>
      </c>
    </row>
    <row r="194" spans="1:14" x14ac:dyDescent="0.25">
      <c r="B194" s="10"/>
      <c r="C194" s="1" t="s">
        <v>45</v>
      </c>
      <c r="E194" s="67"/>
      <c r="G194" s="16"/>
      <c r="I194" s="13"/>
      <c r="J194" s="13"/>
      <c r="K194" s="13"/>
      <c r="L194" s="10"/>
      <c r="M194" s="13"/>
      <c r="N194" s="41"/>
    </row>
    <row r="195" spans="1:14" x14ac:dyDescent="0.25">
      <c r="B195" s="10"/>
      <c r="E195" s="69" t="s">
        <v>281</v>
      </c>
      <c r="F195" s="18" t="s">
        <v>282</v>
      </c>
      <c r="G195" s="19" t="s">
        <v>283</v>
      </c>
      <c r="H195" s="18" t="s">
        <v>284</v>
      </c>
      <c r="I195" s="13"/>
      <c r="J195" s="13"/>
      <c r="K195" s="13"/>
      <c r="L195" s="10"/>
      <c r="M195" s="13"/>
      <c r="N195" s="36">
        <f>N183-N193</f>
        <v>-33033</v>
      </c>
    </row>
    <row r="196" spans="1:14" x14ac:dyDescent="0.25">
      <c r="B196" s="10"/>
      <c r="E196" s="68"/>
      <c r="F196" s="1"/>
      <c r="G196" s="17"/>
      <c r="H196" s="1"/>
      <c r="I196" s="13"/>
      <c r="J196" s="13"/>
      <c r="K196" s="13"/>
      <c r="L196" s="10"/>
      <c r="M196" s="13"/>
      <c r="N196" s="41"/>
    </row>
    <row r="197" spans="1:14" x14ac:dyDescent="0.25">
      <c r="A197" s="2">
        <v>306</v>
      </c>
      <c r="B197" s="64" t="s">
        <v>285</v>
      </c>
      <c r="C197" s="3"/>
      <c r="E197" s="67"/>
      <c r="G197" s="16"/>
      <c r="I197" s="13"/>
      <c r="J197" s="13"/>
      <c r="K197" s="13"/>
      <c r="L197" s="10"/>
      <c r="M197" s="13"/>
      <c r="N197" s="41"/>
    </row>
    <row r="198" spans="1:14" x14ac:dyDescent="0.25">
      <c r="A198" s="1">
        <v>1028</v>
      </c>
      <c r="B198" s="54" t="s">
        <v>241</v>
      </c>
      <c r="E198" s="68">
        <v>848</v>
      </c>
      <c r="F198" s="1">
        <v>492</v>
      </c>
      <c r="G198" s="17">
        <v>2000</v>
      </c>
      <c r="H198" s="1">
        <v>1508</v>
      </c>
      <c r="I198" s="13"/>
      <c r="J198" s="13"/>
      <c r="K198" s="31" t="s">
        <v>286</v>
      </c>
      <c r="L198" s="10"/>
      <c r="M198" s="13"/>
      <c r="N198" s="35">
        <v>1000</v>
      </c>
    </row>
    <row r="199" spans="1:14" x14ac:dyDescent="0.25">
      <c r="B199" s="10"/>
      <c r="E199" s="67"/>
      <c r="G199" s="16"/>
      <c r="I199" s="13"/>
      <c r="J199" s="13"/>
      <c r="K199" s="13"/>
      <c r="L199" s="10"/>
      <c r="M199" s="13"/>
      <c r="N199" s="41"/>
    </row>
    <row r="200" spans="1:14" x14ac:dyDescent="0.25">
      <c r="B200" s="10"/>
      <c r="C200" s="1" t="s">
        <v>287</v>
      </c>
      <c r="E200" s="68">
        <v>848</v>
      </c>
      <c r="F200" s="1">
        <v>492</v>
      </c>
      <c r="G200" s="17">
        <v>2000</v>
      </c>
      <c r="H200" s="1">
        <v>1508</v>
      </c>
      <c r="I200" s="13"/>
      <c r="J200" s="13"/>
      <c r="K200" s="31" t="s">
        <v>286</v>
      </c>
      <c r="L200" s="54">
        <v>0</v>
      </c>
      <c r="M200" s="13"/>
      <c r="N200" s="41"/>
    </row>
    <row r="201" spans="1:14" x14ac:dyDescent="0.25">
      <c r="A201" s="1">
        <v>4012</v>
      </c>
      <c r="B201" s="54" t="s">
        <v>128</v>
      </c>
      <c r="E201" s="68">
        <v>217</v>
      </c>
      <c r="F201" s="1">
        <v>544</v>
      </c>
      <c r="G201" s="17">
        <v>1200</v>
      </c>
      <c r="H201" s="1">
        <v>656</v>
      </c>
      <c r="I201" s="13"/>
      <c r="J201" s="31">
        <v>656</v>
      </c>
      <c r="K201" s="31" t="s">
        <v>288</v>
      </c>
      <c r="L201" s="10"/>
      <c r="M201" s="13"/>
      <c r="N201" s="41">
        <v>1200</v>
      </c>
    </row>
    <row r="202" spans="1:14" ht="30" x14ac:dyDescent="0.25">
      <c r="A202" s="1">
        <v>4013</v>
      </c>
      <c r="B202" s="54" t="s">
        <v>131</v>
      </c>
      <c r="E202" s="68">
        <v>875</v>
      </c>
      <c r="F202" s="1">
        <v>3377</v>
      </c>
      <c r="G202" s="17">
        <v>2000</v>
      </c>
      <c r="H202" s="1" t="s">
        <v>289</v>
      </c>
      <c r="I202" s="13"/>
      <c r="J202" s="31" t="s">
        <v>289</v>
      </c>
      <c r="K202" s="31" t="s">
        <v>290</v>
      </c>
      <c r="L202" s="10"/>
      <c r="M202" s="27" t="s">
        <v>569</v>
      </c>
      <c r="N202" s="41">
        <v>4000</v>
      </c>
    </row>
    <row r="203" spans="1:14" x14ac:dyDescent="0.25">
      <c r="A203" s="1">
        <v>4014</v>
      </c>
      <c r="B203" s="54" t="s">
        <v>61</v>
      </c>
      <c r="E203" s="68">
        <v>374</v>
      </c>
      <c r="F203" s="1">
        <v>976</v>
      </c>
      <c r="G203" s="17">
        <v>2000</v>
      </c>
      <c r="H203" s="1">
        <v>1024</v>
      </c>
      <c r="I203" s="13"/>
      <c r="J203" s="31">
        <v>1024</v>
      </c>
      <c r="K203" s="31" t="s">
        <v>172</v>
      </c>
      <c r="L203" s="10"/>
      <c r="M203" s="21"/>
      <c r="N203" s="41">
        <v>2000</v>
      </c>
    </row>
    <row r="204" spans="1:14" x14ac:dyDescent="0.25">
      <c r="A204" s="1">
        <v>4017</v>
      </c>
      <c r="B204" s="54" t="s">
        <v>135</v>
      </c>
      <c r="E204" s="68">
        <v>85</v>
      </c>
      <c r="F204" s="1">
        <v>25</v>
      </c>
      <c r="G204" s="17">
        <v>100</v>
      </c>
      <c r="H204" s="1">
        <v>75</v>
      </c>
      <c r="I204" s="13"/>
      <c r="J204" s="31">
        <v>75</v>
      </c>
      <c r="K204" s="31" t="s">
        <v>291</v>
      </c>
      <c r="L204" s="10"/>
      <c r="M204" s="21"/>
      <c r="N204" s="41">
        <v>100</v>
      </c>
    </row>
    <row r="205" spans="1:14" ht="30" x14ac:dyDescent="0.25">
      <c r="A205" s="1">
        <v>4036</v>
      </c>
      <c r="B205" s="54" t="s">
        <v>137</v>
      </c>
      <c r="E205" s="68">
        <v>2769</v>
      </c>
      <c r="F205" s="1">
        <v>2186</v>
      </c>
      <c r="G205" s="17">
        <v>1000</v>
      </c>
      <c r="H205" s="1" t="s">
        <v>292</v>
      </c>
      <c r="I205" s="31">
        <v>260</v>
      </c>
      <c r="J205" s="31" t="s">
        <v>293</v>
      </c>
      <c r="K205" s="31" t="s">
        <v>294</v>
      </c>
      <c r="L205" s="10"/>
      <c r="M205" s="27" t="s">
        <v>570</v>
      </c>
      <c r="N205" s="41">
        <v>3093</v>
      </c>
    </row>
    <row r="206" spans="1:14" x14ac:dyDescent="0.25">
      <c r="A206" s="1">
        <v>4039</v>
      </c>
      <c r="B206" s="54" t="s">
        <v>139</v>
      </c>
      <c r="E206" s="68">
        <v>215</v>
      </c>
      <c r="F206" s="1">
        <v>233</v>
      </c>
      <c r="G206" s="17">
        <v>250</v>
      </c>
      <c r="H206" s="1">
        <v>17</v>
      </c>
      <c r="I206" s="13"/>
      <c r="J206" s="31">
        <v>17</v>
      </c>
      <c r="K206" s="31" t="s">
        <v>295</v>
      </c>
      <c r="L206" s="10"/>
      <c r="M206" s="21" t="s">
        <v>571</v>
      </c>
      <c r="N206" s="41">
        <v>250</v>
      </c>
    </row>
    <row r="207" spans="1:14" x14ac:dyDescent="0.25">
      <c r="A207" s="1">
        <v>4130</v>
      </c>
      <c r="B207" s="54" t="s">
        <v>142</v>
      </c>
      <c r="E207" s="68">
        <v>688</v>
      </c>
      <c r="F207" s="1">
        <v>0</v>
      </c>
      <c r="G207" s="17">
        <v>1000</v>
      </c>
      <c r="H207" s="1">
        <v>1000</v>
      </c>
      <c r="I207" s="13"/>
      <c r="J207" s="31">
        <v>1000</v>
      </c>
      <c r="K207" s="31" t="s">
        <v>19</v>
      </c>
      <c r="L207" s="10"/>
      <c r="M207" s="13"/>
      <c r="N207" s="41">
        <v>1000</v>
      </c>
    </row>
    <row r="208" spans="1:14" x14ac:dyDescent="0.25">
      <c r="B208" s="10"/>
      <c r="E208" s="67"/>
      <c r="G208" s="16"/>
      <c r="I208" s="13"/>
      <c r="J208" s="13"/>
      <c r="K208" s="13"/>
      <c r="L208" s="10"/>
      <c r="M208" s="13"/>
      <c r="N208" s="41"/>
    </row>
    <row r="209" spans="1:14" x14ac:dyDescent="0.25">
      <c r="B209" s="10"/>
      <c r="C209" s="7" t="s">
        <v>296</v>
      </c>
      <c r="D209" s="6"/>
      <c r="E209" s="65">
        <v>5222</v>
      </c>
      <c r="F209" s="7">
        <v>7341</v>
      </c>
      <c r="G209" s="14">
        <v>7550</v>
      </c>
      <c r="H209" s="7">
        <v>209</v>
      </c>
      <c r="I209" s="11">
        <v>260</v>
      </c>
      <c r="J209" s="11" t="s">
        <v>297</v>
      </c>
      <c r="K209" s="11" t="s">
        <v>298</v>
      </c>
      <c r="L209" s="11">
        <v>0</v>
      </c>
      <c r="M209" s="13"/>
      <c r="N209" s="35">
        <f>SUM(N201:N208)</f>
        <v>11643</v>
      </c>
    </row>
    <row r="210" spans="1:14" x14ac:dyDescent="0.25">
      <c r="B210" s="10"/>
      <c r="C210" s="1" t="s">
        <v>45</v>
      </c>
      <c r="E210" s="67"/>
      <c r="G210" s="16"/>
      <c r="I210" s="13"/>
      <c r="J210" s="13"/>
      <c r="K210" s="13"/>
      <c r="L210" s="10"/>
      <c r="M210" s="13"/>
      <c r="N210" s="41"/>
    </row>
    <row r="211" spans="1:14" x14ac:dyDescent="0.25">
      <c r="B211" s="10"/>
      <c r="E211" s="69" t="s">
        <v>299</v>
      </c>
      <c r="F211" s="18" t="s">
        <v>300</v>
      </c>
      <c r="G211" s="19" t="s">
        <v>301</v>
      </c>
      <c r="H211" s="18">
        <v>1299</v>
      </c>
      <c r="I211" s="13"/>
      <c r="J211" s="13"/>
      <c r="K211" s="13"/>
      <c r="L211" s="10"/>
      <c r="M211" s="13"/>
      <c r="N211" s="36">
        <f>N198-N209</f>
        <v>-10643</v>
      </c>
    </row>
    <row r="212" spans="1:14" x14ac:dyDescent="0.25">
      <c r="A212" s="2">
        <v>307</v>
      </c>
      <c r="B212" s="64" t="s">
        <v>302</v>
      </c>
      <c r="C212" s="3"/>
      <c r="E212" s="67"/>
      <c r="G212" s="16"/>
      <c r="I212" s="13"/>
      <c r="J212" s="13"/>
      <c r="K212" s="13"/>
      <c r="L212" s="10"/>
      <c r="M212" s="13"/>
      <c r="N212" s="41"/>
    </row>
    <row r="213" spans="1:14" x14ac:dyDescent="0.25">
      <c r="A213" s="1">
        <v>1028</v>
      </c>
      <c r="B213" s="54" t="s">
        <v>241</v>
      </c>
      <c r="E213" s="68">
        <v>454</v>
      </c>
      <c r="F213" s="1">
        <v>1291</v>
      </c>
      <c r="G213" s="17">
        <v>1700</v>
      </c>
      <c r="H213" s="1">
        <v>409</v>
      </c>
      <c r="I213" s="13"/>
      <c r="J213" s="13"/>
      <c r="K213" s="31" t="s">
        <v>303</v>
      </c>
      <c r="L213" s="10"/>
      <c r="M213" s="13"/>
      <c r="N213" s="35">
        <v>1700</v>
      </c>
    </row>
    <row r="214" spans="1:14" x14ac:dyDescent="0.25">
      <c r="B214" s="10"/>
      <c r="E214" s="67"/>
      <c r="G214" s="16"/>
      <c r="I214" s="13"/>
      <c r="J214" s="13"/>
      <c r="K214" s="13"/>
      <c r="L214" s="10"/>
      <c r="M214" s="13"/>
      <c r="N214" s="41"/>
    </row>
    <row r="215" spans="1:14" x14ac:dyDescent="0.25">
      <c r="B215" s="10"/>
      <c r="C215" s="1" t="s">
        <v>304</v>
      </c>
      <c r="E215" s="68">
        <v>454</v>
      </c>
      <c r="F215" s="1">
        <v>1291</v>
      </c>
      <c r="G215" s="17">
        <v>1700</v>
      </c>
      <c r="H215" s="1">
        <v>409</v>
      </c>
      <c r="I215" s="13"/>
      <c r="J215" s="13"/>
      <c r="K215" s="31" t="s">
        <v>303</v>
      </c>
      <c r="L215" s="54">
        <v>0</v>
      </c>
      <c r="M215" s="13"/>
      <c r="N215" s="41"/>
    </row>
    <row r="216" spans="1:14" x14ac:dyDescent="0.25">
      <c r="A216" s="1">
        <v>4012</v>
      </c>
      <c r="B216" s="54" t="s">
        <v>128</v>
      </c>
      <c r="E216" s="68">
        <v>1517</v>
      </c>
      <c r="F216" s="1">
        <v>1091</v>
      </c>
      <c r="G216" s="17">
        <v>1000</v>
      </c>
      <c r="H216" s="1" t="s">
        <v>305</v>
      </c>
      <c r="I216" s="13"/>
      <c r="J216" s="31" t="s">
        <v>305</v>
      </c>
      <c r="K216" s="31" t="s">
        <v>306</v>
      </c>
      <c r="L216" s="10"/>
      <c r="M216" s="21" t="s">
        <v>572</v>
      </c>
      <c r="N216" s="41">
        <v>1739</v>
      </c>
    </row>
    <row r="217" spans="1:14" x14ac:dyDescent="0.25">
      <c r="A217" s="1">
        <v>4014</v>
      </c>
      <c r="B217" s="54" t="s">
        <v>61</v>
      </c>
      <c r="E217" s="68">
        <v>7718</v>
      </c>
      <c r="F217" s="1">
        <v>5451</v>
      </c>
      <c r="G217" s="17">
        <v>10000</v>
      </c>
      <c r="H217" s="1">
        <v>4549</v>
      </c>
      <c r="I217" s="13"/>
      <c r="J217" s="31">
        <v>4549</v>
      </c>
      <c r="K217" s="31" t="s">
        <v>307</v>
      </c>
      <c r="L217" s="10"/>
      <c r="M217" s="21"/>
      <c r="N217" s="41">
        <v>10000</v>
      </c>
    </row>
    <row r="218" spans="1:14" x14ac:dyDescent="0.25">
      <c r="A218" s="1">
        <v>4017</v>
      </c>
      <c r="B218" s="54" t="s">
        <v>135</v>
      </c>
      <c r="E218" s="68">
        <v>85</v>
      </c>
      <c r="F218" s="1">
        <v>190</v>
      </c>
      <c r="G218" s="17">
        <v>200</v>
      </c>
      <c r="H218" s="1">
        <v>10</v>
      </c>
      <c r="I218" s="13"/>
      <c r="J218" s="31">
        <v>10</v>
      </c>
      <c r="K218" s="31" t="s">
        <v>308</v>
      </c>
      <c r="L218" s="10"/>
      <c r="M218" s="21" t="s">
        <v>573</v>
      </c>
      <c r="N218" s="41">
        <v>200</v>
      </c>
    </row>
    <row r="219" spans="1:14" x14ac:dyDescent="0.25">
      <c r="A219" s="1">
        <v>4023</v>
      </c>
      <c r="B219" s="54" t="s">
        <v>71</v>
      </c>
      <c r="E219" s="68">
        <v>13</v>
      </c>
      <c r="F219" s="1">
        <v>0</v>
      </c>
      <c r="G219" s="17">
        <v>0</v>
      </c>
      <c r="H219" s="1">
        <v>0</v>
      </c>
      <c r="I219" s="13"/>
      <c r="J219" s="31">
        <v>0</v>
      </c>
      <c r="K219" s="31" t="s">
        <v>19</v>
      </c>
      <c r="L219" s="10"/>
      <c r="M219" s="13"/>
      <c r="N219" s="41">
        <v>0</v>
      </c>
    </row>
    <row r="220" spans="1:14" ht="30" x14ac:dyDescent="0.25">
      <c r="A220" s="1">
        <v>4036</v>
      </c>
      <c r="B220" s="54" t="s">
        <v>137</v>
      </c>
      <c r="E220" s="68">
        <v>237</v>
      </c>
      <c r="F220" s="1">
        <v>2269</v>
      </c>
      <c r="G220" s="17">
        <v>1000</v>
      </c>
      <c r="H220" s="1" t="s">
        <v>309</v>
      </c>
      <c r="I220" s="31">
        <v>413</v>
      </c>
      <c r="J220" s="31" t="s">
        <v>310</v>
      </c>
      <c r="K220" s="31" t="s">
        <v>311</v>
      </c>
      <c r="L220" s="10"/>
      <c r="M220" s="27" t="s">
        <v>570</v>
      </c>
      <c r="N220" s="41">
        <v>3201</v>
      </c>
    </row>
    <row r="221" spans="1:14" x14ac:dyDescent="0.25">
      <c r="A221" s="1">
        <v>4039</v>
      </c>
      <c r="B221" s="54" t="s">
        <v>139</v>
      </c>
      <c r="E221" s="68">
        <v>412</v>
      </c>
      <c r="F221" s="1">
        <v>36</v>
      </c>
      <c r="G221" s="17">
        <v>250</v>
      </c>
      <c r="H221" s="1">
        <v>214</v>
      </c>
      <c r="I221" s="13"/>
      <c r="J221" s="31">
        <v>214</v>
      </c>
      <c r="K221" s="31" t="s">
        <v>312</v>
      </c>
      <c r="L221" s="10"/>
      <c r="M221" s="13"/>
      <c r="N221" s="41">
        <v>250</v>
      </c>
    </row>
    <row r="222" spans="1:14" x14ac:dyDescent="0.25">
      <c r="A222" s="1">
        <v>4130</v>
      </c>
      <c r="B222" s="54" t="s">
        <v>142</v>
      </c>
      <c r="E222" s="68">
        <v>658</v>
      </c>
      <c r="F222" s="1">
        <v>936</v>
      </c>
      <c r="G222" s="17">
        <v>500</v>
      </c>
      <c r="H222" s="1" t="s">
        <v>313</v>
      </c>
      <c r="I222" s="13"/>
      <c r="J222" s="31" t="s">
        <v>313</v>
      </c>
      <c r="K222" s="31" t="s">
        <v>314</v>
      </c>
      <c r="L222" s="10"/>
      <c r="M222" s="21" t="s">
        <v>568</v>
      </c>
      <c r="N222" s="41">
        <v>1000</v>
      </c>
    </row>
    <row r="223" spans="1:14" x14ac:dyDescent="0.25">
      <c r="B223" s="10"/>
      <c r="E223" s="67"/>
      <c r="G223" s="16"/>
      <c r="I223" s="13"/>
      <c r="J223" s="13"/>
      <c r="K223" s="13"/>
      <c r="L223" s="10"/>
      <c r="M223" s="13"/>
      <c r="N223" s="41"/>
    </row>
    <row r="224" spans="1:14" x14ac:dyDescent="0.25">
      <c r="B224" s="10"/>
      <c r="C224" s="7" t="s">
        <v>315</v>
      </c>
      <c r="D224" s="6"/>
      <c r="E224" s="65">
        <v>10640</v>
      </c>
      <c r="F224" s="7">
        <v>9974</v>
      </c>
      <c r="G224" s="14">
        <v>12950</v>
      </c>
      <c r="H224" s="7">
        <v>2976</v>
      </c>
      <c r="I224" s="11">
        <v>413</v>
      </c>
      <c r="J224" s="11">
        <v>2563</v>
      </c>
      <c r="K224" s="11" t="s">
        <v>316</v>
      </c>
      <c r="L224" s="11">
        <v>0</v>
      </c>
      <c r="M224" s="13"/>
      <c r="N224" s="35">
        <f>SUM(N216:N223)</f>
        <v>16390</v>
      </c>
    </row>
    <row r="225" spans="1:14" x14ac:dyDescent="0.25">
      <c r="B225" s="10"/>
      <c r="C225" s="1" t="s">
        <v>45</v>
      </c>
      <c r="E225" s="67"/>
      <c r="G225" s="16"/>
      <c r="I225" s="13"/>
      <c r="J225" s="13"/>
      <c r="K225" s="13"/>
      <c r="L225" s="10"/>
      <c r="M225" s="13"/>
      <c r="N225" s="41"/>
    </row>
    <row r="226" spans="1:14" x14ac:dyDescent="0.25">
      <c r="B226" s="10"/>
      <c r="E226" s="69" t="s">
        <v>317</v>
      </c>
      <c r="F226" s="18" t="s">
        <v>318</v>
      </c>
      <c r="G226" s="19" t="s">
        <v>319</v>
      </c>
      <c r="H226" s="18" t="s">
        <v>320</v>
      </c>
      <c r="I226" s="13"/>
      <c r="J226" s="13"/>
      <c r="K226" s="13"/>
      <c r="L226" s="10"/>
      <c r="M226" s="13"/>
      <c r="N226" s="36">
        <f>N213-N224</f>
        <v>-14690</v>
      </c>
    </row>
    <row r="227" spans="1:14" x14ac:dyDescent="0.25">
      <c r="B227" s="10"/>
      <c r="E227" s="68"/>
      <c r="F227" s="1"/>
      <c r="G227" s="17"/>
      <c r="H227" s="1"/>
      <c r="I227" s="13"/>
      <c r="J227" s="13"/>
      <c r="K227" s="13"/>
      <c r="L227" s="10"/>
      <c r="M227" s="13"/>
      <c r="N227" s="41"/>
    </row>
    <row r="228" spans="1:14" x14ac:dyDescent="0.25">
      <c r="A228" s="2">
        <v>308</v>
      </c>
      <c r="B228" s="64" t="s">
        <v>321</v>
      </c>
      <c r="C228" s="3"/>
      <c r="D228" s="3"/>
      <c r="E228" s="67"/>
      <c r="G228" s="16"/>
      <c r="I228" s="13"/>
      <c r="J228" s="13"/>
      <c r="K228" s="13"/>
      <c r="L228" s="10"/>
      <c r="M228" s="13"/>
      <c r="N228" s="41"/>
    </row>
    <row r="229" spans="1:14" ht="30" x14ac:dyDescent="0.25">
      <c r="A229" s="1">
        <v>1014</v>
      </c>
      <c r="B229" s="54" t="s">
        <v>20</v>
      </c>
      <c r="E229" s="68">
        <v>1802</v>
      </c>
      <c r="F229" s="1">
        <v>93141</v>
      </c>
      <c r="G229" s="17">
        <v>50000</v>
      </c>
      <c r="H229" s="1" t="s">
        <v>322</v>
      </c>
      <c r="I229" s="13"/>
      <c r="J229" s="13"/>
      <c r="K229" s="31" t="s">
        <v>323</v>
      </c>
      <c r="L229" s="10"/>
      <c r="M229" s="34" t="s">
        <v>577</v>
      </c>
      <c r="N229" s="41">
        <v>115000</v>
      </c>
    </row>
    <row r="230" spans="1:14" x14ac:dyDescent="0.25">
      <c r="A230" s="1">
        <v>1016</v>
      </c>
      <c r="B230" s="54" t="s">
        <v>324</v>
      </c>
      <c r="E230" s="68">
        <v>0</v>
      </c>
      <c r="F230" s="1">
        <v>0</v>
      </c>
      <c r="G230" s="17">
        <v>4500</v>
      </c>
      <c r="H230" s="1">
        <v>4500</v>
      </c>
      <c r="I230" s="13"/>
      <c r="J230" s="13"/>
      <c r="K230" s="31" t="s">
        <v>19</v>
      </c>
      <c r="L230" s="10"/>
      <c r="M230" s="21" t="s">
        <v>574</v>
      </c>
      <c r="N230" s="41">
        <v>0</v>
      </c>
    </row>
    <row r="231" spans="1:14" x14ac:dyDescent="0.25">
      <c r="A231" s="1">
        <v>1017</v>
      </c>
      <c r="B231" s="54" t="s">
        <v>325</v>
      </c>
      <c r="E231" s="68">
        <v>4035</v>
      </c>
      <c r="F231" s="1">
        <v>2870</v>
      </c>
      <c r="G231" s="17">
        <v>0</v>
      </c>
      <c r="H231" s="1" t="s">
        <v>326</v>
      </c>
      <c r="I231" s="13"/>
      <c r="J231" s="13"/>
      <c r="K231" s="31" t="s">
        <v>19</v>
      </c>
      <c r="L231" s="10"/>
      <c r="M231" s="21" t="s">
        <v>575</v>
      </c>
      <c r="N231" s="41">
        <v>3000</v>
      </c>
    </row>
    <row r="232" spans="1:14" x14ac:dyDescent="0.25">
      <c r="A232" s="1">
        <v>1021</v>
      </c>
      <c r="B232" s="54" t="s">
        <v>327</v>
      </c>
      <c r="E232" s="68">
        <v>0</v>
      </c>
      <c r="F232" s="1">
        <v>2293</v>
      </c>
      <c r="G232" s="17">
        <v>0</v>
      </c>
      <c r="H232" s="1" t="s">
        <v>328</v>
      </c>
      <c r="I232" s="13"/>
      <c r="J232" s="13"/>
      <c r="K232" s="31" t="s">
        <v>19</v>
      </c>
      <c r="L232" s="10"/>
      <c r="M232" s="21" t="s">
        <v>578</v>
      </c>
      <c r="N232" s="41">
        <v>2293</v>
      </c>
    </row>
    <row r="233" spans="1:14" ht="45" x14ac:dyDescent="0.25">
      <c r="A233" s="1">
        <v>1025</v>
      </c>
      <c r="B233" s="54" t="s">
        <v>329</v>
      </c>
      <c r="E233" s="68">
        <v>21000</v>
      </c>
      <c r="F233" s="1">
        <v>7300</v>
      </c>
      <c r="G233" s="17">
        <v>21000</v>
      </c>
      <c r="H233" s="1">
        <v>13700</v>
      </c>
      <c r="I233" s="13"/>
      <c r="J233" s="13"/>
      <c r="K233" s="31" t="s">
        <v>330</v>
      </c>
      <c r="L233" s="10"/>
      <c r="M233" s="27" t="s">
        <v>579</v>
      </c>
      <c r="N233" s="41">
        <v>17000</v>
      </c>
    </row>
    <row r="234" spans="1:14" x14ac:dyDescent="0.25">
      <c r="A234" s="1">
        <v>1026</v>
      </c>
      <c r="B234" s="54" t="s">
        <v>331</v>
      </c>
      <c r="E234" s="68">
        <v>5000</v>
      </c>
      <c r="F234" s="1">
        <v>4000</v>
      </c>
      <c r="G234" s="17">
        <v>10000</v>
      </c>
      <c r="H234" s="1">
        <v>6000</v>
      </c>
      <c r="I234" s="13"/>
      <c r="J234" s="13"/>
      <c r="K234" s="31" t="s">
        <v>332</v>
      </c>
      <c r="L234" s="10"/>
      <c r="M234" s="27"/>
      <c r="N234" s="41">
        <v>10000</v>
      </c>
    </row>
    <row r="235" spans="1:14" ht="45" x14ac:dyDescent="0.25">
      <c r="A235" s="1">
        <v>1027</v>
      </c>
      <c r="B235" s="54" t="s">
        <v>333</v>
      </c>
      <c r="E235" s="68">
        <v>5660</v>
      </c>
      <c r="F235" s="1">
        <v>7292</v>
      </c>
      <c r="G235" s="17">
        <v>18000</v>
      </c>
      <c r="H235" s="1">
        <v>10708</v>
      </c>
      <c r="I235" s="13"/>
      <c r="J235" s="13"/>
      <c r="K235" s="31" t="s">
        <v>334</v>
      </c>
      <c r="L235" s="10"/>
      <c r="M235" s="27" t="s">
        <v>576</v>
      </c>
      <c r="N235" s="41">
        <v>12500</v>
      </c>
    </row>
    <row r="236" spans="1:14" x14ac:dyDescent="0.25">
      <c r="B236" s="10"/>
      <c r="E236" s="67"/>
      <c r="G236" s="16"/>
      <c r="I236" s="13"/>
      <c r="J236" s="13"/>
      <c r="K236" s="13"/>
      <c r="L236" s="10"/>
      <c r="M236" s="13"/>
      <c r="N236" s="41"/>
    </row>
    <row r="237" spans="1:14" x14ac:dyDescent="0.25">
      <c r="B237" s="10"/>
      <c r="C237" s="7" t="s">
        <v>335</v>
      </c>
      <c r="D237" s="6"/>
      <c r="E237" s="65">
        <v>131004</v>
      </c>
      <c r="F237" s="7">
        <v>116896</v>
      </c>
      <c r="G237" s="14">
        <v>103500</v>
      </c>
      <c r="H237" s="7" t="s">
        <v>336</v>
      </c>
      <c r="I237" s="24"/>
      <c r="J237" s="24"/>
      <c r="K237" s="11" t="s">
        <v>337</v>
      </c>
      <c r="L237" s="54">
        <v>0</v>
      </c>
      <c r="M237" s="13"/>
      <c r="N237" s="35">
        <f>SUM(N229:N236)</f>
        <v>159793</v>
      </c>
    </row>
    <row r="238" spans="1:14" x14ac:dyDescent="0.25">
      <c r="B238" s="10"/>
      <c r="C238" s="1"/>
      <c r="E238" s="68"/>
      <c r="F238" s="1"/>
      <c r="G238" s="17"/>
      <c r="H238" s="1"/>
      <c r="I238" s="13"/>
      <c r="J238" s="13"/>
      <c r="K238" s="31"/>
      <c r="L238" s="54"/>
      <c r="M238" s="13"/>
      <c r="N238" s="41"/>
    </row>
    <row r="239" spans="1:14" x14ac:dyDescent="0.25">
      <c r="A239" s="1">
        <v>4000</v>
      </c>
      <c r="B239" s="54" t="s">
        <v>52</v>
      </c>
      <c r="E239" s="68">
        <v>142084</v>
      </c>
      <c r="F239" s="1">
        <v>95690</v>
      </c>
      <c r="G239" s="17">
        <v>146000</v>
      </c>
      <c r="H239" s="1">
        <v>50310</v>
      </c>
      <c r="I239" s="13"/>
      <c r="J239" s="31">
        <v>50310</v>
      </c>
      <c r="K239" s="31" t="s">
        <v>338</v>
      </c>
      <c r="L239" s="10"/>
      <c r="M239" s="13"/>
      <c r="N239" s="41">
        <v>165550</v>
      </c>
    </row>
    <row r="240" spans="1:14" x14ac:dyDescent="0.25">
      <c r="A240" s="1">
        <v>4001</v>
      </c>
      <c r="B240" s="54" t="s">
        <v>54</v>
      </c>
      <c r="E240" s="68">
        <v>10739</v>
      </c>
      <c r="F240" s="1">
        <v>8079</v>
      </c>
      <c r="G240" s="17">
        <v>15000</v>
      </c>
      <c r="H240" s="1">
        <v>6921</v>
      </c>
      <c r="I240" s="13"/>
      <c r="J240" s="31">
        <v>6921</v>
      </c>
      <c r="K240" s="31" t="s">
        <v>339</v>
      </c>
      <c r="L240" s="10"/>
      <c r="M240" s="13"/>
      <c r="N240" s="41">
        <v>14052</v>
      </c>
    </row>
    <row r="241" spans="1:14" x14ac:dyDescent="0.25">
      <c r="A241" s="1">
        <v>4002</v>
      </c>
      <c r="B241" s="54" t="s">
        <v>56</v>
      </c>
      <c r="E241" s="68">
        <v>29853</v>
      </c>
      <c r="F241" s="1">
        <v>20765</v>
      </c>
      <c r="G241" s="17">
        <v>35000</v>
      </c>
      <c r="H241" s="1">
        <v>14235</v>
      </c>
      <c r="I241" s="13"/>
      <c r="J241" s="31">
        <v>14235</v>
      </c>
      <c r="K241" s="31" t="s">
        <v>340</v>
      </c>
      <c r="L241" s="10"/>
      <c r="M241" s="13"/>
      <c r="N241" s="41">
        <v>35914</v>
      </c>
    </row>
    <row r="242" spans="1:14" x14ac:dyDescent="0.25">
      <c r="A242" s="1">
        <v>4003</v>
      </c>
      <c r="B242" s="54" t="s">
        <v>58</v>
      </c>
      <c r="E242" s="68">
        <v>8394</v>
      </c>
      <c r="F242" s="1">
        <v>1252</v>
      </c>
      <c r="G242" s="17">
        <v>0</v>
      </c>
      <c r="H242" s="1" t="s">
        <v>341</v>
      </c>
      <c r="I242" s="13"/>
      <c r="J242" s="31" t="s">
        <v>341</v>
      </c>
      <c r="K242" s="31" t="s">
        <v>19</v>
      </c>
      <c r="L242" s="10"/>
      <c r="M242" s="13" t="s">
        <v>581</v>
      </c>
      <c r="N242" s="41">
        <v>2000</v>
      </c>
    </row>
    <row r="243" spans="1:14" x14ac:dyDescent="0.25">
      <c r="A243" s="1">
        <v>4004</v>
      </c>
      <c r="B243" s="54" t="s">
        <v>124</v>
      </c>
      <c r="E243" s="68">
        <v>0</v>
      </c>
      <c r="F243" s="1">
        <v>0</v>
      </c>
      <c r="G243" s="17">
        <v>1500</v>
      </c>
      <c r="H243" s="1">
        <v>1500</v>
      </c>
      <c r="I243" s="13"/>
      <c r="J243" s="31">
        <v>1500</v>
      </c>
      <c r="K243" s="31" t="s">
        <v>19</v>
      </c>
      <c r="L243" s="10"/>
      <c r="M243" s="13"/>
      <c r="N243" s="41">
        <v>1500</v>
      </c>
    </row>
    <row r="244" spans="1:14" ht="30" x14ac:dyDescent="0.25">
      <c r="A244" s="1">
        <v>4011</v>
      </c>
      <c r="B244" s="54" t="s">
        <v>126</v>
      </c>
      <c r="E244" s="68">
        <v>20676</v>
      </c>
      <c r="F244" s="1">
        <v>26788</v>
      </c>
      <c r="G244" s="17">
        <v>21000</v>
      </c>
      <c r="H244" s="1" t="s">
        <v>342</v>
      </c>
      <c r="I244" s="13"/>
      <c r="J244" s="31" t="s">
        <v>342</v>
      </c>
      <c r="K244" s="31" t="s">
        <v>343</v>
      </c>
      <c r="L244" s="10"/>
      <c r="M244" s="27" t="s">
        <v>580</v>
      </c>
      <c r="N244" s="41">
        <v>26788</v>
      </c>
    </row>
    <row r="245" spans="1:14" x14ac:dyDescent="0.25">
      <c r="A245" s="1">
        <v>4012</v>
      </c>
      <c r="B245" s="54" t="s">
        <v>128</v>
      </c>
      <c r="E245" s="68">
        <v>1023</v>
      </c>
      <c r="F245" s="1">
        <v>1424</v>
      </c>
      <c r="G245" s="17">
        <v>1200</v>
      </c>
      <c r="H245" s="1" t="s">
        <v>344</v>
      </c>
      <c r="I245" s="13"/>
      <c r="J245" s="31" t="s">
        <v>344</v>
      </c>
      <c r="K245" s="31" t="s">
        <v>345</v>
      </c>
      <c r="L245" s="10"/>
      <c r="M245" s="21"/>
      <c r="N245" s="41">
        <v>1850</v>
      </c>
    </row>
    <row r="246" spans="1:14" ht="30" x14ac:dyDescent="0.25">
      <c r="A246" s="1">
        <v>4014</v>
      </c>
      <c r="B246" s="54" t="s">
        <v>61</v>
      </c>
      <c r="E246" s="68">
        <v>60090</v>
      </c>
      <c r="F246" s="1">
        <v>0</v>
      </c>
      <c r="G246" s="17">
        <v>30000</v>
      </c>
      <c r="H246" s="1">
        <v>30000</v>
      </c>
      <c r="I246" s="13"/>
      <c r="J246" s="31">
        <v>30000</v>
      </c>
      <c r="K246" s="31" t="s">
        <v>19</v>
      </c>
      <c r="L246" s="10"/>
      <c r="M246" s="27" t="s">
        <v>582</v>
      </c>
      <c r="N246" s="41">
        <v>54233</v>
      </c>
    </row>
    <row r="247" spans="1:14" x14ac:dyDescent="0.25">
      <c r="A247" s="1">
        <v>4015</v>
      </c>
      <c r="B247" s="54" t="s">
        <v>63</v>
      </c>
      <c r="E247" s="68">
        <v>1979</v>
      </c>
      <c r="F247" s="1">
        <v>0</v>
      </c>
      <c r="G247" s="17">
        <v>0</v>
      </c>
      <c r="H247" s="1">
        <v>0</v>
      </c>
      <c r="I247" s="13"/>
      <c r="J247" s="31">
        <v>0</v>
      </c>
      <c r="K247" s="31" t="s">
        <v>19</v>
      </c>
      <c r="L247" s="10"/>
      <c r="M247" s="21"/>
      <c r="N247" s="41">
        <v>0</v>
      </c>
    </row>
    <row r="248" spans="1:14" x14ac:dyDescent="0.25">
      <c r="A248" s="1">
        <v>4016</v>
      </c>
      <c r="B248" s="54" t="s">
        <v>220</v>
      </c>
      <c r="E248" s="68">
        <v>688</v>
      </c>
      <c r="F248" s="1">
        <v>0</v>
      </c>
      <c r="G248" s="17">
        <v>2500</v>
      </c>
      <c r="H248" s="1">
        <v>2500</v>
      </c>
      <c r="I248" s="13"/>
      <c r="J248" s="31">
        <v>2500</v>
      </c>
      <c r="K248" s="31" t="s">
        <v>19</v>
      </c>
      <c r="L248" s="10"/>
      <c r="M248" s="21" t="s">
        <v>583</v>
      </c>
      <c r="N248" s="41">
        <v>1500</v>
      </c>
    </row>
    <row r="249" spans="1:14" x14ac:dyDescent="0.25">
      <c r="A249" s="1">
        <v>4017</v>
      </c>
      <c r="B249" s="54" t="s">
        <v>135</v>
      </c>
      <c r="E249" s="68">
        <v>760</v>
      </c>
      <c r="F249" s="1">
        <v>1143</v>
      </c>
      <c r="G249" s="17">
        <v>2000</v>
      </c>
      <c r="H249" s="1">
        <v>857</v>
      </c>
      <c r="I249" s="31">
        <v>2</v>
      </c>
      <c r="J249" s="31">
        <v>855</v>
      </c>
      <c r="K249" s="31" t="s">
        <v>346</v>
      </c>
      <c r="L249" s="10"/>
      <c r="M249" s="21"/>
      <c r="N249" s="41">
        <v>2000</v>
      </c>
    </row>
    <row r="250" spans="1:14" x14ac:dyDescent="0.25">
      <c r="A250" s="1">
        <v>4021</v>
      </c>
      <c r="B250" s="54" t="s">
        <v>68</v>
      </c>
      <c r="E250" s="68">
        <v>248</v>
      </c>
      <c r="F250" s="1">
        <v>0</v>
      </c>
      <c r="G250" s="17">
        <v>0</v>
      </c>
      <c r="H250" s="1">
        <v>0</v>
      </c>
      <c r="I250" s="13"/>
      <c r="J250" s="31">
        <v>0</v>
      </c>
      <c r="K250" s="31" t="s">
        <v>19</v>
      </c>
      <c r="L250" s="10"/>
      <c r="M250" s="21"/>
      <c r="N250" s="41">
        <v>0</v>
      </c>
    </row>
    <row r="251" spans="1:14" ht="45" x14ac:dyDescent="0.25">
      <c r="A251" s="1">
        <v>4036</v>
      </c>
      <c r="B251" s="54" t="s">
        <v>137</v>
      </c>
      <c r="E251" s="68">
        <v>7302</v>
      </c>
      <c r="F251" s="1">
        <v>5767</v>
      </c>
      <c r="G251" s="17">
        <v>5000</v>
      </c>
      <c r="H251" s="1" t="s">
        <v>347</v>
      </c>
      <c r="I251" s="31">
        <v>2032</v>
      </c>
      <c r="J251" s="31" t="s">
        <v>348</v>
      </c>
      <c r="K251" s="31" t="s">
        <v>349</v>
      </c>
      <c r="L251" s="10"/>
      <c r="M251" s="27" t="s">
        <v>584</v>
      </c>
      <c r="N251" s="41">
        <v>8000</v>
      </c>
    </row>
    <row r="252" spans="1:14" x14ac:dyDescent="0.25">
      <c r="A252" s="1">
        <v>4039</v>
      </c>
      <c r="B252" s="54" t="s">
        <v>139</v>
      </c>
      <c r="E252" s="68">
        <v>6033</v>
      </c>
      <c r="F252" s="1">
        <v>0</v>
      </c>
      <c r="G252" s="17">
        <v>0</v>
      </c>
      <c r="H252" s="1">
        <v>0</v>
      </c>
      <c r="I252" s="13"/>
      <c r="J252" s="31">
        <v>0</v>
      </c>
      <c r="K252" s="31" t="s">
        <v>19</v>
      </c>
      <c r="L252" s="10"/>
      <c r="M252" s="13"/>
      <c r="N252" s="41">
        <v>0</v>
      </c>
    </row>
    <row r="253" spans="1:14" x14ac:dyDescent="0.25">
      <c r="A253" s="1">
        <v>4069</v>
      </c>
      <c r="B253" s="54" t="s">
        <v>350</v>
      </c>
      <c r="E253" s="68">
        <v>1095</v>
      </c>
      <c r="F253" s="1">
        <v>0</v>
      </c>
      <c r="G253" s="17">
        <v>0</v>
      </c>
      <c r="H253" s="1">
        <v>0</v>
      </c>
      <c r="I253" s="13"/>
      <c r="J253" s="31">
        <v>0</v>
      </c>
      <c r="K253" s="31" t="s">
        <v>19</v>
      </c>
      <c r="L253" s="10"/>
      <c r="M253" s="13"/>
      <c r="N253" s="41">
        <v>0</v>
      </c>
    </row>
    <row r="254" spans="1:14" x14ac:dyDescent="0.25">
      <c r="A254" s="1">
        <v>4130</v>
      </c>
      <c r="B254" s="54" t="s">
        <v>142</v>
      </c>
      <c r="E254" s="68">
        <v>1143</v>
      </c>
      <c r="F254" s="1">
        <v>570</v>
      </c>
      <c r="G254" s="17">
        <v>1000</v>
      </c>
      <c r="H254" s="1">
        <v>430</v>
      </c>
      <c r="I254" s="13"/>
      <c r="J254" s="31">
        <v>430</v>
      </c>
      <c r="K254" s="31" t="s">
        <v>351</v>
      </c>
      <c r="L254" s="10"/>
      <c r="M254" s="13"/>
      <c r="N254" s="41">
        <v>1000</v>
      </c>
    </row>
    <row r="255" spans="1:14" x14ac:dyDescent="0.25">
      <c r="A255" s="1">
        <v>4203</v>
      </c>
      <c r="B255" s="54" t="s">
        <v>145</v>
      </c>
      <c r="E255" s="68">
        <v>0</v>
      </c>
      <c r="F255" s="1">
        <v>0</v>
      </c>
      <c r="G255" s="17">
        <v>500</v>
      </c>
      <c r="H255" s="1">
        <v>500</v>
      </c>
      <c r="I255" s="13"/>
      <c r="J255" s="31">
        <v>500</v>
      </c>
      <c r="K255" s="31" t="s">
        <v>19</v>
      </c>
      <c r="L255" s="10"/>
      <c r="M255" s="13"/>
      <c r="N255" s="41">
        <v>500</v>
      </c>
    </row>
    <row r="256" spans="1:14" x14ac:dyDescent="0.25">
      <c r="B256" s="10"/>
      <c r="E256" s="67"/>
      <c r="G256" s="16"/>
      <c r="I256" s="13"/>
      <c r="J256" s="13"/>
      <c r="K256" s="13"/>
      <c r="L256" s="10"/>
      <c r="M256" s="13"/>
      <c r="N256" s="41"/>
    </row>
    <row r="257" spans="1:14" x14ac:dyDescent="0.25">
      <c r="B257" s="10"/>
      <c r="C257" s="7" t="s">
        <v>352</v>
      </c>
      <c r="D257" s="6"/>
      <c r="E257" s="65">
        <v>292107</v>
      </c>
      <c r="F257" s="7">
        <v>161478</v>
      </c>
      <c r="G257" s="14">
        <v>260700</v>
      </c>
      <c r="H257" s="7">
        <v>99222</v>
      </c>
      <c r="I257" s="11">
        <v>2034</v>
      </c>
      <c r="J257" s="11">
        <v>97188</v>
      </c>
      <c r="K257" s="11" t="s">
        <v>353</v>
      </c>
      <c r="L257" s="11">
        <v>0</v>
      </c>
      <c r="M257" s="13"/>
      <c r="N257" s="35">
        <f>SUM(N239:N256)</f>
        <v>314887</v>
      </c>
    </row>
    <row r="258" spans="1:14" x14ac:dyDescent="0.25">
      <c r="B258" s="10"/>
      <c r="C258" s="1" t="s">
        <v>45</v>
      </c>
      <c r="E258" s="67"/>
      <c r="G258" s="16"/>
      <c r="I258" s="13"/>
      <c r="J258" s="13"/>
      <c r="K258" s="13"/>
      <c r="L258" s="10"/>
      <c r="M258" s="13"/>
      <c r="N258" s="41"/>
    </row>
    <row r="259" spans="1:14" x14ac:dyDescent="0.25">
      <c r="B259" s="10"/>
      <c r="E259" s="69" t="s">
        <v>354</v>
      </c>
      <c r="F259" s="18" t="s">
        <v>355</v>
      </c>
      <c r="G259" s="19" t="s">
        <v>356</v>
      </c>
      <c r="H259" s="18" t="s">
        <v>357</v>
      </c>
      <c r="I259" s="13"/>
      <c r="J259" s="13"/>
      <c r="K259" s="13"/>
      <c r="L259" s="10"/>
      <c r="M259" s="13"/>
      <c r="N259" s="36">
        <f>N237-N257</f>
        <v>-155094</v>
      </c>
    </row>
    <row r="260" spans="1:14" x14ac:dyDescent="0.25">
      <c r="B260" s="10"/>
      <c r="E260" s="68"/>
      <c r="F260" s="1"/>
      <c r="G260" s="17"/>
      <c r="H260" s="1"/>
      <c r="I260" s="13"/>
      <c r="J260" s="13"/>
      <c r="K260" s="13"/>
      <c r="L260" s="10"/>
      <c r="M260" s="13"/>
      <c r="N260" s="41"/>
    </row>
    <row r="261" spans="1:14" x14ac:dyDescent="0.25">
      <c r="A261" s="2">
        <v>401</v>
      </c>
      <c r="B261" s="64" t="s">
        <v>358</v>
      </c>
      <c r="E261" s="67"/>
      <c r="G261" s="16"/>
      <c r="I261" s="13"/>
      <c r="J261" s="13"/>
      <c r="K261" s="13"/>
      <c r="L261" s="10"/>
      <c r="M261" s="13"/>
      <c r="N261" s="41"/>
    </row>
    <row r="262" spans="1:14" x14ac:dyDescent="0.25">
      <c r="A262" s="1">
        <v>1003</v>
      </c>
      <c r="B262" s="54" t="s">
        <v>359</v>
      </c>
      <c r="E262" s="68">
        <v>6600</v>
      </c>
      <c r="F262" s="1">
        <v>3850</v>
      </c>
      <c r="G262" s="17">
        <v>3150</v>
      </c>
      <c r="H262" s="1" t="s">
        <v>360</v>
      </c>
      <c r="I262" s="13"/>
      <c r="J262" s="13"/>
      <c r="K262" s="31" t="s">
        <v>361</v>
      </c>
      <c r="L262" s="10"/>
      <c r="M262" s="21" t="s">
        <v>585</v>
      </c>
      <c r="N262" s="41">
        <v>6600</v>
      </c>
    </row>
    <row r="263" spans="1:14" x14ac:dyDescent="0.25">
      <c r="A263" s="1">
        <v>1008</v>
      </c>
      <c r="B263" s="54" t="s">
        <v>362</v>
      </c>
      <c r="E263" s="68">
        <v>1478</v>
      </c>
      <c r="F263" s="1">
        <v>908</v>
      </c>
      <c r="G263" s="17">
        <v>1400</v>
      </c>
      <c r="H263" s="1">
        <v>492</v>
      </c>
      <c r="I263" s="13"/>
      <c r="J263" s="13"/>
      <c r="K263" s="31" t="s">
        <v>363</v>
      </c>
      <c r="L263" s="10"/>
      <c r="M263" s="21" t="s">
        <v>586</v>
      </c>
      <c r="N263" s="41">
        <v>1556</v>
      </c>
    </row>
    <row r="264" spans="1:14" x14ac:dyDescent="0.25">
      <c r="A264" s="1">
        <v>1009</v>
      </c>
      <c r="B264" s="54" t="s">
        <v>364</v>
      </c>
      <c r="E264" s="68">
        <v>1550</v>
      </c>
      <c r="F264" s="1">
        <v>1600</v>
      </c>
      <c r="G264" s="17">
        <v>1550</v>
      </c>
      <c r="H264" s="1" t="s">
        <v>365</v>
      </c>
      <c r="I264" s="13"/>
      <c r="J264" s="13"/>
      <c r="K264" s="31" t="s">
        <v>366</v>
      </c>
      <c r="L264" s="10"/>
      <c r="M264" s="13"/>
      <c r="N264" s="41">
        <v>1600</v>
      </c>
    </row>
    <row r="265" spans="1:14" x14ac:dyDescent="0.25">
      <c r="A265" s="1">
        <v>1015</v>
      </c>
      <c r="B265" s="54" t="s">
        <v>367</v>
      </c>
      <c r="E265" s="68">
        <v>21096</v>
      </c>
      <c r="F265" s="1">
        <v>10548</v>
      </c>
      <c r="G265" s="17">
        <v>18800</v>
      </c>
      <c r="H265" s="1">
        <v>8252</v>
      </c>
      <c r="I265" s="13"/>
      <c r="J265" s="13"/>
      <c r="K265" s="31" t="s">
        <v>368</v>
      </c>
      <c r="L265" s="10"/>
      <c r="M265" s="21" t="s">
        <v>587</v>
      </c>
      <c r="N265" s="41">
        <v>21096</v>
      </c>
    </row>
    <row r="266" spans="1:14" x14ac:dyDescent="0.25">
      <c r="B266" s="10"/>
      <c r="E266" s="67"/>
      <c r="G266" s="16"/>
      <c r="I266" s="13"/>
      <c r="J266" s="13"/>
      <c r="K266" s="13"/>
      <c r="L266" s="10"/>
      <c r="M266" s="13"/>
      <c r="N266" s="41"/>
    </row>
    <row r="267" spans="1:14" x14ac:dyDescent="0.25">
      <c r="B267" s="10"/>
      <c r="C267" s="7" t="s">
        <v>369</v>
      </c>
      <c r="D267" s="6"/>
      <c r="E267" s="65">
        <v>30724</v>
      </c>
      <c r="F267" s="7">
        <v>16906</v>
      </c>
      <c r="G267" s="14">
        <v>24900</v>
      </c>
      <c r="H267" s="7">
        <v>7994</v>
      </c>
      <c r="I267" s="24"/>
      <c r="J267" s="24"/>
      <c r="K267" s="11" t="s">
        <v>370</v>
      </c>
      <c r="L267" s="54">
        <v>0</v>
      </c>
      <c r="M267" s="13"/>
      <c r="N267" s="35">
        <f>SUM(N262:N266)</f>
        <v>30852</v>
      </c>
    </row>
    <row r="268" spans="1:14" x14ac:dyDescent="0.25">
      <c r="B268" s="10"/>
      <c r="C268" s="1"/>
      <c r="E268" s="68"/>
      <c r="F268" s="1"/>
      <c r="G268" s="17"/>
      <c r="H268" s="1"/>
      <c r="I268" s="13"/>
      <c r="J268" s="13"/>
      <c r="K268" s="31"/>
      <c r="L268" s="54"/>
      <c r="M268" s="13"/>
      <c r="N268" s="41"/>
    </row>
    <row r="269" spans="1:14" x14ac:dyDescent="0.25">
      <c r="A269" s="1">
        <v>4004</v>
      </c>
      <c r="B269" s="54" t="s">
        <v>124</v>
      </c>
      <c r="E269" s="68">
        <v>0</v>
      </c>
      <c r="F269" s="1">
        <v>5622</v>
      </c>
      <c r="G269" s="17">
        <v>10000</v>
      </c>
      <c r="H269" s="1">
        <v>4378</v>
      </c>
      <c r="I269" s="13"/>
      <c r="J269" s="31">
        <v>4378</v>
      </c>
      <c r="K269" s="31" t="s">
        <v>102</v>
      </c>
      <c r="L269" s="10"/>
      <c r="M269" s="21" t="s">
        <v>588</v>
      </c>
      <c r="N269" s="41">
        <v>11244</v>
      </c>
    </row>
    <row r="270" spans="1:14" x14ac:dyDescent="0.25">
      <c r="A270" s="1">
        <v>4011</v>
      </c>
      <c r="B270" s="54" t="s">
        <v>126</v>
      </c>
      <c r="E270" s="68">
        <v>0</v>
      </c>
      <c r="F270" s="1">
        <v>3942</v>
      </c>
      <c r="G270" s="17">
        <v>4925</v>
      </c>
      <c r="H270" s="1">
        <v>983</v>
      </c>
      <c r="I270" s="13"/>
      <c r="J270" s="31">
        <v>983</v>
      </c>
      <c r="K270" s="31" t="s">
        <v>371</v>
      </c>
      <c r="L270" s="10"/>
      <c r="M270" s="21"/>
      <c r="N270" s="41">
        <v>3942</v>
      </c>
    </row>
    <row r="271" spans="1:14" x14ac:dyDescent="0.25">
      <c r="A271" s="1">
        <v>4012</v>
      </c>
      <c r="B271" s="54" t="s">
        <v>128</v>
      </c>
      <c r="E271" s="68">
        <v>28</v>
      </c>
      <c r="F271" s="1">
        <v>147</v>
      </c>
      <c r="G271" s="17">
        <v>750</v>
      </c>
      <c r="H271" s="1">
        <v>603</v>
      </c>
      <c r="I271" s="13"/>
      <c r="J271" s="31">
        <v>603</v>
      </c>
      <c r="K271" s="31" t="s">
        <v>372</v>
      </c>
      <c r="L271" s="10"/>
      <c r="M271" s="21"/>
      <c r="N271" s="41">
        <v>300</v>
      </c>
    </row>
    <row r="272" spans="1:14" x14ac:dyDescent="0.25">
      <c r="A272" s="1">
        <v>4013</v>
      </c>
      <c r="B272" s="54" t="s">
        <v>131</v>
      </c>
      <c r="E272" s="68">
        <v>0</v>
      </c>
      <c r="F272" s="1">
        <v>139</v>
      </c>
      <c r="G272" s="17">
        <v>300</v>
      </c>
      <c r="H272" s="1">
        <v>161</v>
      </c>
      <c r="I272" s="13"/>
      <c r="J272" s="31">
        <v>161</v>
      </c>
      <c r="K272" s="31" t="s">
        <v>373</v>
      </c>
      <c r="L272" s="10"/>
      <c r="M272" s="21"/>
      <c r="N272" s="41">
        <v>300</v>
      </c>
    </row>
    <row r="273" spans="1:14" x14ac:dyDescent="0.25">
      <c r="A273" s="1">
        <v>4014</v>
      </c>
      <c r="B273" s="54" t="s">
        <v>61</v>
      </c>
      <c r="E273" s="68">
        <v>1491</v>
      </c>
      <c r="F273" s="1">
        <v>2582</v>
      </c>
      <c r="G273" s="17">
        <v>2000</v>
      </c>
      <c r="H273" s="1" t="s">
        <v>374</v>
      </c>
      <c r="I273" s="13"/>
      <c r="J273" s="31" t="s">
        <v>374</v>
      </c>
      <c r="K273" s="31" t="s">
        <v>375</v>
      </c>
      <c r="L273" s="10"/>
      <c r="M273" s="21" t="s">
        <v>590</v>
      </c>
      <c r="N273" s="41">
        <v>4000</v>
      </c>
    </row>
    <row r="274" spans="1:14" x14ac:dyDescent="0.25">
      <c r="A274" s="1">
        <v>4036</v>
      </c>
      <c r="B274" s="54" t="s">
        <v>137</v>
      </c>
      <c r="E274" s="68">
        <v>6594</v>
      </c>
      <c r="F274" s="1">
        <v>169</v>
      </c>
      <c r="G274" s="17">
        <v>5000</v>
      </c>
      <c r="H274" s="1">
        <v>4831</v>
      </c>
      <c r="I274" s="13"/>
      <c r="J274" s="31">
        <v>4831</v>
      </c>
      <c r="K274" s="31" t="s">
        <v>376</v>
      </c>
      <c r="L274" s="10"/>
      <c r="M274" s="21"/>
      <c r="N274" s="41">
        <v>1000</v>
      </c>
    </row>
    <row r="275" spans="1:14" ht="75" x14ac:dyDescent="0.25">
      <c r="A275" s="1">
        <v>4039</v>
      </c>
      <c r="B275" s="54" t="s">
        <v>139</v>
      </c>
      <c r="E275" s="68">
        <v>4401</v>
      </c>
      <c r="F275" s="1">
        <v>9803</v>
      </c>
      <c r="G275" s="17">
        <v>7500</v>
      </c>
      <c r="H275" s="1" t="s">
        <v>377</v>
      </c>
      <c r="I275" s="13"/>
      <c r="J275" s="31" t="s">
        <v>377</v>
      </c>
      <c r="K275" s="31" t="s">
        <v>378</v>
      </c>
      <c r="L275" s="10"/>
      <c r="M275" s="27" t="s">
        <v>589</v>
      </c>
      <c r="N275" s="41">
        <v>11000</v>
      </c>
    </row>
    <row r="276" spans="1:14" x14ac:dyDescent="0.25">
      <c r="A276" s="1">
        <v>4046</v>
      </c>
      <c r="B276" s="54" t="s">
        <v>379</v>
      </c>
      <c r="E276" s="68">
        <v>3973</v>
      </c>
      <c r="F276" s="1">
        <v>2801</v>
      </c>
      <c r="G276" s="17">
        <v>5900</v>
      </c>
      <c r="H276" s="1">
        <v>3099</v>
      </c>
      <c r="I276" s="13"/>
      <c r="J276" s="31">
        <v>3099</v>
      </c>
      <c r="K276" s="31" t="s">
        <v>380</v>
      </c>
      <c r="L276" s="10"/>
      <c r="M276" s="21"/>
      <c r="N276" s="41">
        <v>5900</v>
      </c>
    </row>
    <row r="277" spans="1:14" x14ac:dyDescent="0.25">
      <c r="A277" s="1">
        <v>4050</v>
      </c>
      <c r="B277" s="54" t="s">
        <v>381</v>
      </c>
      <c r="E277" s="68">
        <v>992</v>
      </c>
      <c r="F277" s="1">
        <v>0</v>
      </c>
      <c r="G277" s="17">
        <v>2000</v>
      </c>
      <c r="H277" s="1">
        <v>2000</v>
      </c>
      <c r="I277" s="31">
        <v>1800</v>
      </c>
      <c r="J277" s="31">
        <v>200</v>
      </c>
      <c r="K277" s="31" t="s">
        <v>382</v>
      </c>
      <c r="L277" s="10"/>
      <c r="M277" s="21"/>
      <c r="N277" s="41">
        <v>1800</v>
      </c>
    </row>
    <row r="278" spans="1:14" x14ac:dyDescent="0.25">
      <c r="A278" s="1">
        <v>4129</v>
      </c>
      <c r="B278" s="54" t="s">
        <v>383</v>
      </c>
      <c r="E278" s="68">
        <v>10250</v>
      </c>
      <c r="F278" s="1">
        <v>0</v>
      </c>
      <c r="G278" s="17">
        <v>0</v>
      </c>
      <c r="H278" s="1">
        <v>0</v>
      </c>
      <c r="I278" s="13"/>
      <c r="J278" s="31">
        <v>0</v>
      </c>
      <c r="K278" s="31" t="s">
        <v>19</v>
      </c>
      <c r="L278" s="10"/>
      <c r="M278" s="21"/>
      <c r="N278" s="41">
        <v>0</v>
      </c>
    </row>
    <row r="279" spans="1:14" x14ac:dyDescent="0.25">
      <c r="A279" s="1">
        <v>4130</v>
      </c>
      <c r="B279" s="54" t="s">
        <v>142</v>
      </c>
      <c r="E279" s="68">
        <v>0</v>
      </c>
      <c r="F279" s="1">
        <v>195</v>
      </c>
      <c r="G279" s="17">
        <v>2000</v>
      </c>
      <c r="H279" s="1">
        <v>1805</v>
      </c>
      <c r="I279" s="13"/>
      <c r="J279" s="31">
        <v>1805</v>
      </c>
      <c r="K279" s="31" t="s">
        <v>384</v>
      </c>
      <c r="L279" s="10"/>
      <c r="M279" s="27"/>
      <c r="N279" s="41">
        <v>400</v>
      </c>
    </row>
    <row r="280" spans="1:14" x14ac:dyDescent="0.25">
      <c r="A280" s="1">
        <v>4177</v>
      </c>
      <c r="B280" s="54" t="s">
        <v>385</v>
      </c>
      <c r="E280" s="68">
        <v>0</v>
      </c>
      <c r="F280" s="1">
        <v>0</v>
      </c>
      <c r="G280" s="17">
        <v>15000</v>
      </c>
      <c r="H280" s="1">
        <v>15000</v>
      </c>
      <c r="I280" s="13"/>
      <c r="J280" s="31">
        <v>15000</v>
      </c>
      <c r="K280" s="31" t="s">
        <v>19</v>
      </c>
      <c r="L280" s="10"/>
      <c r="M280" s="13"/>
      <c r="N280" s="41">
        <v>15000</v>
      </c>
    </row>
    <row r="281" spans="1:14" x14ac:dyDescent="0.25">
      <c r="B281" s="10"/>
      <c r="E281" s="67"/>
      <c r="G281" s="16"/>
      <c r="I281" s="13"/>
      <c r="J281" s="13"/>
      <c r="K281" s="13"/>
      <c r="L281" s="10"/>
      <c r="M281" s="13"/>
      <c r="N281" s="41"/>
    </row>
    <row r="282" spans="1:14" x14ac:dyDescent="0.25">
      <c r="B282" s="10"/>
      <c r="C282" s="7" t="s">
        <v>386</v>
      </c>
      <c r="D282" s="6"/>
      <c r="E282" s="65">
        <v>27728</v>
      </c>
      <c r="F282" s="7">
        <v>25399</v>
      </c>
      <c r="G282" s="14">
        <v>55375</v>
      </c>
      <c r="H282" s="7">
        <v>29976</v>
      </c>
      <c r="I282" s="11">
        <v>1800</v>
      </c>
      <c r="J282" s="11">
        <v>28176</v>
      </c>
      <c r="K282" s="11" t="s">
        <v>387</v>
      </c>
      <c r="L282" s="11">
        <v>0</v>
      </c>
      <c r="M282" s="13"/>
      <c r="N282" s="35">
        <f>SUM(N269:N281)</f>
        <v>54886</v>
      </c>
    </row>
    <row r="283" spans="1:14" x14ac:dyDescent="0.25">
      <c r="B283" s="10"/>
      <c r="C283" s="1" t="s">
        <v>45</v>
      </c>
      <c r="E283" s="67"/>
      <c r="G283" s="16"/>
      <c r="I283" s="13"/>
      <c r="J283" s="13"/>
      <c r="K283" s="13"/>
      <c r="L283" s="10"/>
      <c r="M283" s="13"/>
      <c r="N283" s="41"/>
    </row>
    <row r="284" spans="1:14" x14ac:dyDescent="0.25">
      <c r="B284" s="10"/>
      <c r="E284" s="69">
        <v>2997</v>
      </c>
      <c r="F284" s="18" t="s">
        <v>388</v>
      </c>
      <c r="G284" s="19" t="s">
        <v>389</v>
      </c>
      <c r="H284" s="18" t="s">
        <v>390</v>
      </c>
      <c r="I284" s="13"/>
      <c r="J284" s="13"/>
      <c r="K284" s="13"/>
      <c r="L284" s="10"/>
      <c r="M284" s="13"/>
      <c r="N284" s="36">
        <f>N267-N282</f>
        <v>-24034</v>
      </c>
    </row>
    <row r="285" spans="1:14" x14ac:dyDescent="0.25">
      <c r="B285" s="10"/>
      <c r="E285" s="68"/>
      <c r="F285" s="1"/>
      <c r="G285" s="17"/>
      <c r="H285" s="1"/>
      <c r="I285" s="13"/>
      <c r="J285" s="13"/>
      <c r="K285" s="13"/>
      <c r="L285" s="10"/>
      <c r="M285" s="13"/>
      <c r="N285" s="41"/>
    </row>
    <row r="286" spans="1:14" x14ac:dyDescent="0.25">
      <c r="A286" s="2">
        <v>402</v>
      </c>
      <c r="B286" s="64" t="s">
        <v>391</v>
      </c>
      <c r="E286" s="67"/>
      <c r="G286" s="16"/>
      <c r="I286" s="13"/>
      <c r="J286" s="13"/>
      <c r="K286" s="13"/>
      <c r="L286" s="10"/>
      <c r="M286" s="13"/>
      <c r="N286" s="41"/>
    </row>
    <row r="287" spans="1:14" x14ac:dyDescent="0.25">
      <c r="A287" s="1">
        <v>4123</v>
      </c>
      <c r="B287" s="54" t="s">
        <v>392</v>
      </c>
      <c r="E287" s="68">
        <v>5214</v>
      </c>
      <c r="F287" s="1">
        <v>5274</v>
      </c>
      <c r="G287" s="17">
        <v>7000</v>
      </c>
      <c r="H287" s="1">
        <v>1726</v>
      </c>
      <c r="I287" s="31">
        <v>368</v>
      </c>
      <c r="J287" s="31">
        <v>1357</v>
      </c>
      <c r="K287" s="31" t="s">
        <v>393</v>
      </c>
      <c r="L287" s="10"/>
      <c r="M287" s="21" t="s">
        <v>591</v>
      </c>
      <c r="N287" s="41">
        <v>8280</v>
      </c>
    </row>
    <row r="288" spans="1:14" ht="30" x14ac:dyDescent="0.25">
      <c r="A288" s="1">
        <v>4180</v>
      </c>
      <c r="B288" s="54" t="s">
        <v>394</v>
      </c>
      <c r="E288" s="68">
        <v>3900</v>
      </c>
      <c r="F288" s="1">
        <v>3567</v>
      </c>
      <c r="G288" s="17">
        <v>4000</v>
      </c>
      <c r="H288" s="1">
        <v>433</v>
      </c>
      <c r="I288" s="13"/>
      <c r="J288" s="31">
        <v>433</v>
      </c>
      <c r="K288" s="31" t="s">
        <v>395</v>
      </c>
      <c r="L288" s="10"/>
      <c r="M288" s="27" t="s">
        <v>592</v>
      </c>
      <c r="N288" s="41">
        <v>4000</v>
      </c>
    </row>
    <row r="289" spans="1:14" x14ac:dyDescent="0.25">
      <c r="B289" s="10"/>
      <c r="E289" s="67"/>
      <c r="G289" s="16"/>
      <c r="I289" s="13"/>
      <c r="J289" s="13"/>
      <c r="K289" s="13"/>
      <c r="L289" s="10"/>
      <c r="M289" s="13"/>
      <c r="N289" s="41"/>
    </row>
    <row r="290" spans="1:14" x14ac:dyDescent="0.25">
      <c r="B290" s="10"/>
      <c r="C290" s="7" t="s">
        <v>396</v>
      </c>
      <c r="D290" s="6"/>
      <c r="E290" s="65">
        <v>9114</v>
      </c>
      <c r="F290" s="7">
        <v>8841</v>
      </c>
      <c r="G290" s="14">
        <v>11000</v>
      </c>
      <c r="H290" s="7">
        <v>2159</v>
      </c>
      <c r="I290" s="11">
        <v>368</v>
      </c>
      <c r="J290" s="11">
        <v>1790</v>
      </c>
      <c r="K290" s="11" t="s">
        <v>397</v>
      </c>
      <c r="L290" s="54">
        <v>0</v>
      </c>
      <c r="M290" s="13"/>
      <c r="N290" s="35">
        <f>SUM(N287:N289)</f>
        <v>12280</v>
      </c>
    </row>
    <row r="291" spans="1:14" x14ac:dyDescent="0.25">
      <c r="B291" s="10"/>
      <c r="C291" s="1" t="s">
        <v>235</v>
      </c>
      <c r="E291" s="67"/>
      <c r="G291" s="16"/>
      <c r="I291" s="13"/>
      <c r="J291" s="13"/>
      <c r="K291" s="13"/>
      <c r="L291" s="10"/>
      <c r="M291" s="13"/>
      <c r="N291" s="41"/>
    </row>
    <row r="292" spans="1:14" x14ac:dyDescent="0.25">
      <c r="B292" s="10"/>
      <c r="E292" s="69" t="s">
        <v>398</v>
      </c>
      <c r="F292" s="18" t="s">
        <v>399</v>
      </c>
      <c r="G292" s="19" t="s">
        <v>400</v>
      </c>
      <c r="H292" s="18" t="s">
        <v>401</v>
      </c>
      <c r="I292" s="13"/>
      <c r="J292" s="13"/>
      <c r="K292" s="13"/>
      <c r="L292" s="10"/>
      <c r="M292" s="13"/>
      <c r="N292" s="36">
        <f>N286-N290</f>
        <v>-12280</v>
      </c>
    </row>
    <row r="293" spans="1:14" x14ac:dyDescent="0.25">
      <c r="B293" s="10"/>
      <c r="E293" s="68"/>
      <c r="F293" s="1"/>
      <c r="G293" s="17"/>
      <c r="H293" s="1"/>
      <c r="I293" s="13"/>
      <c r="J293" s="13"/>
      <c r="K293" s="13"/>
      <c r="L293" s="10"/>
      <c r="M293" s="13"/>
      <c r="N293" s="41"/>
    </row>
    <row r="294" spans="1:14" x14ac:dyDescent="0.25">
      <c r="A294" s="2">
        <v>404</v>
      </c>
      <c r="B294" s="64" t="s">
        <v>402</v>
      </c>
      <c r="E294" s="67"/>
      <c r="G294" s="16"/>
      <c r="I294" s="13"/>
      <c r="J294" s="13"/>
      <c r="K294" s="13"/>
      <c r="L294" s="10"/>
      <c r="M294" s="13"/>
      <c r="N294" s="41"/>
    </row>
    <row r="295" spans="1:14" x14ac:dyDescent="0.25">
      <c r="A295" s="1">
        <v>1011</v>
      </c>
      <c r="B295" s="54" t="s">
        <v>403</v>
      </c>
      <c r="E295" s="68">
        <v>8232</v>
      </c>
      <c r="F295" s="1">
        <v>7201</v>
      </c>
      <c r="G295" s="17">
        <v>7000</v>
      </c>
      <c r="H295" s="1" t="s">
        <v>404</v>
      </c>
      <c r="I295" s="13"/>
      <c r="J295" s="13"/>
      <c r="K295" s="31" t="s">
        <v>166</v>
      </c>
      <c r="L295" s="10"/>
      <c r="M295" s="13"/>
      <c r="N295" s="35">
        <v>7178</v>
      </c>
    </row>
    <row r="296" spans="1:14" x14ac:dyDescent="0.25">
      <c r="B296" s="10"/>
      <c r="E296" s="67"/>
      <c r="G296" s="16"/>
      <c r="I296" s="13"/>
      <c r="J296" s="13"/>
      <c r="K296" s="13"/>
      <c r="L296" s="10"/>
      <c r="M296" s="13"/>
      <c r="N296" s="41"/>
    </row>
    <row r="297" spans="1:14" x14ac:dyDescent="0.25">
      <c r="B297" s="10"/>
      <c r="C297" s="7" t="s">
        <v>405</v>
      </c>
      <c r="D297" s="6"/>
      <c r="E297" s="65">
        <v>8232</v>
      </c>
      <c r="F297" s="7">
        <v>7201</v>
      </c>
      <c r="G297" s="14">
        <v>7000</v>
      </c>
      <c r="H297" s="7" t="s">
        <v>404</v>
      </c>
      <c r="I297" s="24"/>
      <c r="J297" s="24"/>
      <c r="K297" s="11" t="s">
        <v>166</v>
      </c>
      <c r="L297" s="54">
        <v>0</v>
      </c>
      <c r="M297" s="13"/>
      <c r="N297" s="41"/>
    </row>
    <row r="298" spans="1:14" x14ac:dyDescent="0.25">
      <c r="A298" s="1">
        <v>4012</v>
      </c>
      <c r="B298" s="54" t="s">
        <v>128</v>
      </c>
      <c r="E298" s="68">
        <v>152</v>
      </c>
      <c r="F298" s="1">
        <v>342</v>
      </c>
      <c r="G298" s="17">
        <v>600</v>
      </c>
      <c r="H298" s="1">
        <v>258</v>
      </c>
      <c r="I298" s="13"/>
      <c r="J298" s="31">
        <v>258</v>
      </c>
      <c r="K298" s="31" t="s">
        <v>351</v>
      </c>
      <c r="L298" s="10"/>
      <c r="M298" s="13"/>
      <c r="N298" s="41">
        <v>600</v>
      </c>
    </row>
    <row r="299" spans="1:14" x14ac:dyDescent="0.25">
      <c r="A299" s="1">
        <v>4054</v>
      </c>
      <c r="B299" s="54" t="s">
        <v>406</v>
      </c>
      <c r="E299" s="68">
        <v>298</v>
      </c>
      <c r="F299" s="1">
        <v>1186</v>
      </c>
      <c r="G299" s="17">
        <v>2500</v>
      </c>
      <c r="H299" s="1">
        <v>1314</v>
      </c>
      <c r="I299" s="13"/>
      <c r="J299" s="31">
        <v>1314</v>
      </c>
      <c r="K299" s="31" t="s">
        <v>407</v>
      </c>
      <c r="L299" s="10"/>
      <c r="M299" s="13"/>
      <c r="N299" s="41">
        <v>2000</v>
      </c>
    </row>
    <row r="300" spans="1:14" x14ac:dyDescent="0.25">
      <c r="A300" s="1">
        <v>4155</v>
      </c>
      <c r="B300" s="54" t="s">
        <v>408</v>
      </c>
      <c r="E300" s="68">
        <v>416</v>
      </c>
      <c r="F300" s="1">
        <v>416</v>
      </c>
      <c r="G300" s="17">
        <v>831</v>
      </c>
      <c r="H300" s="1">
        <v>416</v>
      </c>
      <c r="I300" s="13"/>
      <c r="J300" s="31">
        <v>416</v>
      </c>
      <c r="K300" s="31" t="s">
        <v>409</v>
      </c>
      <c r="L300" s="10"/>
      <c r="M300" s="13"/>
      <c r="N300" s="41">
        <v>831</v>
      </c>
    </row>
    <row r="301" spans="1:14" x14ac:dyDescent="0.25">
      <c r="B301" s="10"/>
      <c r="E301" s="67"/>
      <c r="G301" s="16"/>
      <c r="I301" s="13"/>
      <c r="J301" s="13"/>
      <c r="K301" s="13"/>
      <c r="L301" s="10"/>
      <c r="M301" s="13"/>
      <c r="N301" s="41"/>
    </row>
    <row r="302" spans="1:14" x14ac:dyDescent="0.25">
      <c r="B302" s="10"/>
      <c r="C302" s="7" t="s">
        <v>410</v>
      </c>
      <c r="D302" s="6"/>
      <c r="E302" s="65">
        <v>865</v>
      </c>
      <c r="F302" s="7">
        <v>1943</v>
      </c>
      <c r="G302" s="14">
        <v>3931</v>
      </c>
      <c r="H302" s="7">
        <v>1988</v>
      </c>
      <c r="I302" s="11">
        <v>0</v>
      </c>
      <c r="J302" s="11">
        <v>1988</v>
      </c>
      <c r="K302" s="11" t="s">
        <v>411</v>
      </c>
      <c r="L302" s="11">
        <v>0</v>
      </c>
      <c r="M302" s="13"/>
      <c r="N302" s="35">
        <f>SUM(N298:N301)</f>
        <v>3431</v>
      </c>
    </row>
    <row r="303" spans="1:14" x14ac:dyDescent="0.25">
      <c r="B303" s="10"/>
      <c r="C303" s="1" t="s">
        <v>45</v>
      </c>
      <c r="E303" s="67"/>
      <c r="G303" s="16"/>
      <c r="I303" s="13"/>
      <c r="J303" s="13"/>
      <c r="K303" s="13"/>
      <c r="L303" s="10"/>
      <c r="M303" s="13"/>
      <c r="N303" s="41"/>
    </row>
    <row r="304" spans="1:14" x14ac:dyDescent="0.25">
      <c r="B304" s="10"/>
      <c r="E304" s="69">
        <v>7368</v>
      </c>
      <c r="F304" s="18">
        <v>5257</v>
      </c>
      <c r="G304" s="19">
        <v>3069</v>
      </c>
      <c r="H304" s="18" t="s">
        <v>412</v>
      </c>
      <c r="I304" s="13"/>
      <c r="J304" s="13"/>
      <c r="K304" s="13"/>
      <c r="L304" s="10"/>
      <c r="M304" s="13"/>
      <c r="N304" s="36">
        <f>N295-N302</f>
        <v>3747</v>
      </c>
    </row>
    <row r="305" spans="1:14" x14ac:dyDescent="0.25">
      <c r="B305" s="10"/>
      <c r="E305" s="68"/>
      <c r="F305" s="1"/>
      <c r="G305" s="17"/>
      <c r="H305" s="1"/>
      <c r="I305" s="13"/>
      <c r="J305" s="13"/>
      <c r="K305" s="13"/>
      <c r="L305" s="10"/>
      <c r="M305" s="13"/>
      <c r="N305" s="41"/>
    </row>
    <row r="306" spans="1:14" x14ac:dyDescent="0.25">
      <c r="A306" s="2">
        <v>501</v>
      </c>
      <c r="B306" s="64" t="s">
        <v>413</v>
      </c>
      <c r="C306" s="3"/>
      <c r="E306" s="67"/>
      <c r="G306" s="16"/>
      <c r="I306" s="13"/>
      <c r="J306" s="13"/>
      <c r="K306" s="13"/>
      <c r="L306" s="10"/>
      <c r="M306" s="13"/>
      <c r="N306" s="41"/>
    </row>
    <row r="307" spans="1:14" x14ac:dyDescent="0.25">
      <c r="A307" s="1">
        <v>1018</v>
      </c>
      <c r="B307" s="54" t="s">
        <v>414</v>
      </c>
      <c r="E307" s="68">
        <v>650</v>
      </c>
      <c r="F307" s="1">
        <v>0</v>
      </c>
      <c r="G307" s="17">
        <v>0</v>
      </c>
      <c r="H307" s="1">
        <v>0</v>
      </c>
      <c r="I307" s="13"/>
      <c r="J307" s="13"/>
      <c r="K307" s="31" t="s">
        <v>19</v>
      </c>
      <c r="L307" s="10"/>
      <c r="M307" s="13"/>
      <c r="N307" s="41"/>
    </row>
    <row r="308" spans="1:14" x14ac:dyDescent="0.25">
      <c r="A308" s="1">
        <v>1030</v>
      </c>
      <c r="B308" s="54" t="s">
        <v>415</v>
      </c>
      <c r="E308" s="68">
        <v>0</v>
      </c>
      <c r="F308" s="1">
        <v>15875</v>
      </c>
      <c r="G308" s="17">
        <v>9000</v>
      </c>
      <c r="H308" s="1" t="s">
        <v>416</v>
      </c>
      <c r="I308" s="13"/>
      <c r="J308" s="13"/>
      <c r="K308" s="31" t="s">
        <v>417</v>
      </c>
      <c r="L308" s="10"/>
      <c r="M308" s="13"/>
      <c r="N308" s="41">
        <v>15875</v>
      </c>
    </row>
    <row r="309" spans="1:14" x14ac:dyDescent="0.25">
      <c r="A309" s="1">
        <v>1032</v>
      </c>
      <c r="B309" s="54" t="s">
        <v>418</v>
      </c>
      <c r="E309" s="68">
        <v>13175</v>
      </c>
      <c r="F309" s="1">
        <v>14050</v>
      </c>
      <c r="G309" s="17">
        <v>9000</v>
      </c>
      <c r="H309" s="1" t="s">
        <v>419</v>
      </c>
      <c r="I309" s="13"/>
      <c r="J309" s="13"/>
      <c r="K309" s="31" t="s">
        <v>420</v>
      </c>
      <c r="L309" s="10"/>
      <c r="M309" s="13"/>
      <c r="N309" s="41">
        <v>14050</v>
      </c>
    </row>
    <row r="310" spans="1:14" x14ac:dyDescent="0.25">
      <c r="A310" s="1">
        <v>1034</v>
      </c>
      <c r="B310" s="54" t="s">
        <v>421</v>
      </c>
      <c r="E310" s="68">
        <v>0</v>
      </c>
      <c r="F310" s="1">
        <v>2000</v>
      </c>
      <c r="G310" s="17">
        <v>0</v>
      </c>
      <c r="H310" s="1" t="s">
        <v>422</v>
      </c>
      <c r="I310" s="13"/>
      <c r="J310" s="13"/>
      <c r="K310" s="31" t="s">
        <v>19</v>
      </c>
      <c r="L310" s="10"/>
      <c r="M310" s="13"/>
      <c r="N310" s="41">
        <v>2000</v>
      </c>
    </row>
    <row r="311" spans="1:14" x14ac:dyDescent="0.25">
      <c r="A311" s="1">
        <v>1035</v>
      </c>
      <c r="B311" s="54" t="s">
        <v>423</v>
      </c>
      <c r="E311" s="68">
        <v>5987</v>
      </c>
      <c r="F311" s="1">
        <v>0</v>
      </c>
      <c r="G311" s="17">
        <v>0</v>
      </c>
      <c r="H311" s="1">
        <v>0</v>
      </c>
      <c r="I311" s="13"/>
      <c r="J311" s="13"/>
      <c r="K311" s="31" t="s">
        <v>19</v>
      </c>
      <c r="L311" s="10"/>
      <c r="M311" s="13"/>
      <c r="N311" s="41">
        <v>0</v>
      </c>
    </row>
    <row r="312" spans="1:14" ht="30" x14ac:dyDescent="0.25">
      <c r="A312" s="1">
        <v>1045</v>
      </c>
      <c r="B312" s="54" t="s">
        <v>424</v>
      </c>
      <c r="E312" s="68">
        <v>700</v>
      </c>
      <c r="F312" s="1" t="s">
        <v>425</v>
      </c>
      <c r="G312" s="17">
        <v>7500</v>
      </c>
      <c r="H312" s="1">
        <v>7796</v>
      </c>
      <c r="I312" s="13"/>
      <c r="J312" s="13"/>
      <c r="K312" s="31" t="s">
        <v>426</v>
      </c>
      <c r="L312" s="10"/>
      <c r="M312" s="34" t="s">
        <v>594</v>
      </c>
      <c r="N312" s="41">
        <v>1800</v>
      </c>
    </row>
    <row r="313" spans="1:14" x14ac:dyDescent="0.25">
      <c r="A313" s="1">
        <v>1050</v>
      </c>
      <c r="B313" s="54" t="s">
        <v>427</v>
      </c>
      <c r="E313" s="68">
        <v>40142</v>
      </c>
      <c r="F313" s="1">
        <v>33</v>
      </c>
      <c r="G313" s="17">
        <v>75000</v>
      </c>
      <c r="H313" s="1">
        <v>74967</v>
      </c>
      <c r="I313" s="13"/>
      <c r="J313" s="13"/>
      <c r="K313" s="31" t="s">
        <v>19</v>
      </c>
      <c r="L313" s="10"/>
      <c r="M313" s="21" t="s">
        <v>593</v>
      </c>
      <c r="N313" s="41">
        <v>50000</v>
      </c>
    </row>
    <row r="314" spans="1:14" x14ac:dyDescent="0.25">
      <c r="A314" s="1">
        <v>1051</v>
      </c>
      <c r="B314" s="54" t="s">
        <v>428</v>
      </c>
      <c r="E314" s="68" t="s">
        <v>429</v>
      </c>
      <c r="F314" s="1">
        <v>0</v>
      </c>
      <c r="G314" s="17">
        <v>0</v>
      </c>
      <c r="H314" s="1">
        <v>0</v>
      </c>
      <c r="I314" s="13"/>
      <c r="J314" s="13"/>
      <c r="K314" s="31" t="s">
        <v>19</v>
      </c>
      <c r="L314" s="10"/>
      <c r="M314" s="13"/>
      <c r="N314" s="41">
        <v>0</v>
      </c>
    </row>
    <row r="315" spans="1:14" x14ac:dyDescent="0.25">
      <c r="B315" s="10"/>
      <c r="E315" s="67"/>
      <c r="G315" s="16"/>
      <c r="I315" s="13"/>
      <c r="J315" s="13"/>
      <c r="K315" s="13"/>
      <c r="L315" s="10"/>
      <c r="M315" s="13"/>
      <c r="N315" s="41"/>
    </row>
    <row r="316" spans="1:14" x14ac:dyDescent="0.25">
      <c r="B316" s="10"/>
      <c r="C316" s="7" t="s">
        <v>430</v>
      </c>
      <c r="D316" s="6"/>
      <c r="E316" s="65">
        <v>60570</v>
      </c>
      <c r="F316" s="7">
        <v>31662</v>
      </c>
      <c r="G316" s="14">
        <v>100500</v>
      </c>
      <c r="H316" s="7">
        <v>68838</v>
      </c>
      <c r="I316" s="24"/>
      <c r="J316" s="24"/>
      <c r="K316" s="11" t="s">
        <v>274</v>
      </c>
      <c r="L316" s="54">
        <v>0</v>
      </c>
      <c r="M316" s="13"/>
      <c r="N316" s="35">
        <f>SUM(N308:N315)</f>
        <v>83725</v>
      </c>
    </row>
    <row r="317" spans="1:14" x14ac:dyDescent="0.25">
      <c r="B317" s="10"/>
      <c r="C317" s="1"/>
      <c r="E317" s="68"/>
      <c r="F317" s="1"/>
      <c r="G317" s="17"/>
      <c r="H317" s="1"/>
      <c r="I317" s="13"/>
      <c r="J317" s="13"/>
      <c r="K317" s="31"/>
      <c r="L317" s="54"/>
      <c r="M317" s="10"/>
      <c r="N317" s="41"/>
    </row>
    <row r="318" spans="1:14" ht="30" x14ac:dyDescent="0.25">
      <c r="A318" s="1">
        <v>4071</v>
      </c>
      <c r="B318" s="54" t="s">
        <v>431</v>
      </c>
      <c r="E318" s="68">
        <v>4245</v>
      </c>
      <c r="F318" s="1">
        <v>15879</v>
      </c>
      <c r="G318" s="17">
        <v>10000</v>
      </c>
      <c r="H318" s="1" t="s">
        <v>432</v>
      </c>
      <c r="I318" s="31">
        <v>1239</v>
      </c>
      <c r="J318" s="31" t="s">
        <v>433</v>
      </c>
      <c r="K318" s="31" t="s">
        <v>434</v>
      </c>
      <c r="L318" s="10"/>
      <c r="M318" s="48" t="s">
        <v>600</v>
      </c>
      <c r="N318" s="41">
        <v>15879</v>
      </c>
    </row>
    <row r="319" spans="1:14" ht="45" x14ac:dyDescent="0.25">
      <c r="A319" s="1">
        <v>4088</v>
      </c>
      <c r="B319" s="54" t="s">
        <v>435</v>
      </c>
      <c r="E319" s="68">
        <v>8197</v>
      </c>
      <c r="F319" s="1">
        <v>18393</v>
      </c>
      <c r="G319" s="17">
        <v>10000</v>
      </c>
      <c r="H319" s="1" t="s">
        <v>436</v>
      </c>
      <c r="I319" s="31">
        <v>4434</v>
      </c>
      <c r="J319" s="31" t="s">
        <v>437</v>
      </c>
      <c r="K319" s="31" t="s">
        <v>438</v>
      </c>
      <c r="L319" s="10"/>
      <c r="M319" s="48" t="s">
        <v>601</v>
      </c>
      <c r="N319" s="41">
        <v>18393</v>
      </c>
    </row>
    <row r="320" spans="1:14" x14ac:dyDescent="0.25">
      <c r="A320" s="1">
        <v>4092</v>
      </c>
      <c r="B320" s="54" t="s">
        <v>439</v>
      </c>
      <c r="E320" s="68">
        <v>4936</v>
      </c>
      <c r="F320" s="1">
        <v>3470</v>
      </c>
      <c r="G320" s="17">
        <v>4000</v>
      </c>
      <c r="H320" s="1">
        <v>530</v>
      </c>
      <c r="I320" s="31">
        <v>319</v>
      </c>
      <c r="J320" s="31">
        <v>211</v>
      </c>
      <c r="K320" s="31" t="s">
        <v>440</v>
      </c>
      <c r="L320" s="10"/>
      <c r="M320" s="13"/>
      <c r="N320" s="41">
        <v>3470</v>
      </c>
    </row>
    <row r="321" spans="1:14" x14ac:dyDescent="0.25">
      <c r="A321" s="1">
        <v>4115</v>
      </c>
      <c r="B321" s="54" t="s">
        <v>441</v>
      </c>
      <c r="E321" s="68">
        <v>10756</v>
      </c>
      <c r="F321" s="1">
        <v>9162</v>
      </c>
      <c r="G321" s="17">
        <v>5000</v>
      </c>
      <c r="H321" s="1" t="s">
        <v>442</v>
      </c>
      <c r="I321" s="31">
        <v>163</v>
      </c>
      <c r="J321" s="31" t="s">
        <v>443</v>
      </c>
      <c r="K321" s="31" t="s">
        <v>444</v>
      </c>
      <c r="L321" s="10"/>
      <c r="M321" s="13"/>
      <c r="N321" s="41">
        <v>8895</v>
      </c>
    </row>
    <row r="322" spans="1:14" x14ac:dyDescent="0.25">
      <c r="A322" s="1">
        <v>4120</v>
      </c>
      <c r="B322" s="54" t="s">
        <v>445</v>
      </c>
      <c r="E322" s="68">
        <v>7071</v>
      </c>
      <c r="F322" s="1">
        <v>9928</v>
      </c>
      <c r="G322" s="17">
        <v>9500</v>
      </c>
      <c r="H322" s="1" t="s">
        <v>446</v>
      </c>
      <c r="I322" s="31">
        <v>216</v>
      </c>
      <c r="J322" s="31" t="s">
        <v>447</v>
      </c>
      <c r="K322" s="31" t="s">
        <v>448</v>
      </c>
      <c r="L322" s="10"/>
      <c r="M322" s="13"/>
      <c r="N322" s="41">
        <v>9928</v>
      </c>
    </row>
    <row r="323" spans="1:14" x14ac:dyDescent="0.25">
      <c r="A323" s="1">
        <v>4157</v>
      </c>
      <c r="B323" s="54" t="s">
        <v>449</v>
      </c>
      <c r="E323" s="68">
        <v>14310</v>
      </c>
      <c r="F323" s="1">
        <v>4268</v>
      </c>
      <c r="G323" s="17">
        <v>10500</v>
      </c>
      <c r="H323" s="1">
        <v>6232</v>
      </c>
      <c r="I323" s="31">
        <v>1055</v>
      </c>
      <c r="J323" s="31">
        <v>5177</v>
      </c>
      <c r="K323" s="31" t="s">
        <v>450</v>
      </c>
      <c r="L323" s="10"/>
      <c r="M323" s="21" t="s">
        <v>593</v>
      </c>
      <c r="N323" s="41">
        <v>14500</v>
      </c>
    </row>
    <row r="324" spans="1:14" x14ac:dyDescent="0.25">
      <c r="A324" s="1">
        <v>4158</v>
      </c>
      <c r="B324" s="54" t="s">
        <v>451</v>
      </c>
      <c r="E324" s="68">
        <v>78116</v>
      </c>
      <c r="F324" s="1">
        <v>5714</v>
      </c>
      <c r="G324" s="17">
        <v>85000</v>
      </c>
      <c r="H324" s="1">
        <v>79286</v>
      </c>
      <c r="I324" s="31">
        <v>0</v>
      </c>
      <c r="J324" s="31">
        <v>79286</v>
      </c>
      <c r="K324" s="31" t="s">
        <v>452</v>
      </c>
      <c r="L324" s="10"/>
      <c r="M324" s="21" t="s">
        <v>593</v>
      </c>
      <c r="N324" s="41">
        <v>85000</v>
      </c>
    </row>
    <row r="325" spans="1:14" x14ac:dyDescent="0.25">
      <c r="B325" s="10"/>
      <c r="E325" s="67"/>
      <c r="G325" s="16"/>
      <c r="I325" s="13"/>
      <c r="J325" s="13"/>
      <c r="K325" s="13"/>
      <c r="L325" s="10"/>
      <c r="M325" s="13"/>
      <c r="N325" s="41"/>
    </row>
    <row r="326" spans="1:14" x14ac:dyDescent="0.25">
      <c r="B326" s="10"/>
      <c r="C326" s="7" t="s">
        <v>453</v>
      </c>
      <c r="D326" s="6"/>
      <c r="E326" s="65">
        <v>127631</v>
      </c>
      <c r="F326" s="7">
        <v>66813</v>
      </c>
      <c r="G326" s="14">
        <v>134000</v>
      </c>
      <c r="H326" s="7">
        <v>67187</v>
      </c>
      <c r="I326" s="11">
        <v>7426</v>
      </c>
      <c r="J326" s="11">
        <v>59761</v>
      </c>
      <c r="K326" s="11" t="s">
        <v>454</v>
      </c>
      <c r="L326" s="11">
        <v>0</v>
      </c>
      <c r="M326" s="13"/>
      <c r="N326" s="35">
        <f>SUM(N318:N325)</f>
        <v>156065</v>
      </c>
    </row>
    <row r="327" spans="1:14" x14ac:dyDescent="0.25">
      <c r="B327" s="10"/>
      <c r="C327" s="1" t="s">
        <v>45</v>
      </c>
      <c r="E327" s="67"/>
      <c r="G327" s="16"/>
      <c r="I327" s="13"/>
      <c r="J327" s="13"/>
      <c r="K327" s="13"/>
      <c r="L327" s="10"/>
      <c r="M327" s="13"/>
      <c r="N327" s="41"/>
    </row>
    <row r="328" spans="1:14" x14ac:dyDescent="0.25">
      <c r="B328" s="10"/>
      <c r="E328" s="69" t="s">
        <v>455</v>
      </c>
      <c r="F328" s="18" t="s">
        <v>456</v>
      </c>
      <c r="G328" s="19" t="s">
        <v>457</v>
      </c>
      <c r="H328" s="18">
        <v>1651</v>
      </c>
      <c r="I328" s="13"/>
      <c r="J328" s="13"/>
      <c r="K328" s="13"/>
      <c r="L328" s="10"/>
      <c r="M328" s="13"/>
      <c r="N328" s="36">
        <f>N316-N326</f>
        <v>-72340</v>
      </c>
    </row>
    <row r="329" spans="1:14" x14ac:dyDescent="0.25">
      <c r="B329" s="10"/>
      <c r="E329" s="68"/>
      <c r="F329" s="1"/>
      <c r="G329" s="17"/>
      <c r="H329" s="1"/>
      <c r="I329" s="13"/>
      <c r="J329" s="13"/>
      <c r="K329" s="13"/>
      <c r="L329" s="10"/>
      <c r="M329" s="13"/>
      <c r="N329" s="41"/>
    </row>
    <row r="330" spans="1:14" x14ac:dyDescent="0.25">
      <c r="A330" s="2">
        <v>601</v>
      </c>
      <c r="B330" s="64" t="s">
        <v>458</v>
      </c>
      <c r="E330" s="67"/>
      <c r="G330" s="16"/>
      <c r="I330" s="13"/>
      <c r="J330" s="13"/>
      <c r="K330" s="13"/>
      <c r="L330" s="10"/>
      <c r="M330" s="13"/>
      <c r="N330" s="41"/>
    </row>
    <row r="331" spans="1:14" x14ac:dyDescent="0.25">
      <c r="A331" s="1">
        <v>1020</v>
      </c>
      <c r="B331" s="54" t="s">
        <v>459</v>
      </c>
      <c r="E331" s="68">
        <v>6259</v>
      </c>
      <c r="F331" s="1">
        <v>4336</v>
      </c>
      <c r="G331" s="17">
        <v>0</v>
      </c>
      <c r="H331" s="1" t="s">
        <v>460</v>
      </c>
      <c r="I331" s="13"/>
      <c r="J331" s="13"/>
      <c r="K331" s="31" t="s">
        <v>19</v>
      </c>
      <c r="L331" s="10"/>
      <c r="M331" s="13"/>
      <c r="N331" s="41">
        <v>4500</v>
      </c>
    </row>
    <row r="332" spans="1:14" x14ac:dyDescent="0.25">
      <c r="B332" s="10"/>
      <c r="E332" s="67"/>
      <c r="G332" s="16"/>
      <c r="I332" s="13"/>
      <c r="J332" s="13"/>
      <c r="K332" s="13"/>
      <c r="L332" s="10"/>
      <c r="M332" s="13"/>
      <c r="N332" s="41"/>
    </row>
    <row r="333" spans="1:14" x14ac:dyDescent="0.25">
      <c r="B333" s="10"/>
      <c r="C333" s="7" t="s">
        <v>461</v>
      </c>
      <c r="D333" s="6"/>
      <c r="E333" s="65">
        <v>6259</v>
      </c>
      <c r="F333" s="7">
        <v>4336</v>
      </c>
      <c r="G333" s="14">
        <v>0</v>
      </c>
      <c r="H333" s="7" t="s">
        <v>460</v>
      </c>
      <c r="I333" s="13"/>
      <c r="J333" s="13"/>
      <c r="K333" s="13"/>
      <c r="L333" s="54">
        <v>0</v>
      </c>
      <c r="M333" s="13"/>
      <c r="N333" s="35">
        <v>4500</v>
      </c>
    </row>
    <row r="334" spans="1:14" x14ac:dyDescent="0.25">
      <c r="B334" s="10"/>
      <c r="C334" s="1"/>
      <c r="E334" s="68"/>
      <c r="F334" s="1"/>
      <c r="G334" s="17"/>
      <c r="H334" s="1"/>
      <c r="I334" s="13"/>
      <c r="J334" s="13"/>
      <c r="K334" s="13"/>
      <c r="L334" s="54"/>
      <c r="M334" s="13"/>
      <c r="N334" s="41"/>
    </row>
    <row r="335" spans="1:14" x14ac:dyDescent="0.25">
      <c r="A335" s="1">
        <v>4011</v>
      </c>
      <c r="B335" s="54" t="s">
        <v>126</v>
      </c>
      <c r="E335" s="68">
        <v>724</v>
      </c>
      <c r="F335" s="1">
        <v>1447</v>
      </c>
      <c r="G335" s="17">
        <v>1500</v>
      </c>
      <c r="H335" s="1">
        <v>53</v>
      </c>
      <c r="I335" s="13"/>
      <c r="J335" s="31">
        <v>53</v>
      </c>
      <c r="K335" s="31" t="s">
        <v>462</v>
      </c>
      <c r="L335" s="10"/>
      <c r="M335" s="13"/>
      <c r="N335" s="41">
        <v>1447</v>
      </c>
    </row>
    <row r="336" spans="1:14" x14ac:dyDescent="0.25">
      <c r="A336" s="1">
        <v>4012</v>
      </c>
      <c r="B336" s="54" t="s">
        <v>128</v>
      </c>
      <c r="E336" s="68">
        <v>633</v>
      </c>
      <c r="F336" s="1">
        <v>239</v>
      </c>
      <c r="G336" s="17">
        <v>800</v>
      </c>
      <c r="H336" s="1">
        <v>561</v>
      </c>
      <c r="I336" s="13"/>
      <c r="J336" s="31">
        <v>561</v>
      </c>
      <c r="K336" s="31" t="s">
        <v>463</v>
      </c>
      <c r="L336" s="10"/>
      <c r="M336" s="13"/>
      <c r="N336" s="41">
        <v>800</v>
      </c>
    </row>
    <row r="337" spans="1:14" x14ac:dyDescent="0.25">
      <c r="A337" s="1">
        <v>4014</v>
      </c>
      <c r="B337" s="54" t="s">
        <v>61</v>
      </c>
      <c r="E337" s="68">
        <v>288</v>
      </c>
      <c r="F337" s="1">
        <v>970</v>
      </c>
      <c r="G337" s="17">
        <v>150</v>
      </c>
      <c r="H337" s="1" t="s">
        <v>464</v>
      </c>
      <c r="I337" s="13"/>
      <c r="J337" s="31" t="s">
        <v>464</v>
      </c>
      <c r="K337" s="31" t="s">
        <v>465</v>
      </c>
      <c r="L337" s="10"/>
      <c r="M337" s="13"/>
      <c r="N337" s="41">
        <v>1200</v>
      </c>
    </row>
    <row r="338" spans="1:14" x14ac:dyDescent="0.25">
      <c r="A338" s="1">
        <v>4036</v>
      </c>
      <c r="B338" s="54" t="s">
        <v>137</v>
      </c>
      <c r="E338" s="68">
        <v>125</v>
      </c>
      <c r="F338" s="1">
        <v>21</v>
      </c>
      <c r="G338" s="17">
        <v>250</v>
      </c>
      <c r="H338" s="1">
        <v>229</v>
      </c>
      <c r="I338" s="13"/>
      <c r="J338" s="31">
        <v>229</v>
      </c>
      <c r="K338" s="31" t="s">
        <v>466</v>
      </c>
      <c r="L338" s="10"/>
      <c r="M338" s="13"/>
      <c r="N338" s="41">
        <v>250</v>
      </c>
    </row>
    <row r="339" spans="1:14" x14ac:dyDescent="0.25">
      <c r="A339" s="1">
        <v>4039</v>
      </c>
      <c r="B339" s="54" t="s">
        <v>139</v>
      </c>
      <c r="E339" s="68">
        <v>2049</v>
      </c>
      <c r="F339" s="1">
        <v>1520</v>
      </c>
      <c r="G339" s="17">
        <v>4000</v>
      </c>
      <c r="H339" s="1">
        <v>2480</v>
      </c>
      <c r="I339" s="13"/>
      <c r="J339" s="31">
        <v>2480</v>
      </c>
      <c r="K339" s="31" t="s">
        <v>467</v>
      </c>
      <c r="L339" s="10"/>
      <c r="M339" s="13"/>
      <c r="N339" s="41">
        <v>4000</v>
      </c>
    </row>
    <row r="340" spans="1:14" x14ac:dyDescent="0.25">
      <c r="B340" s="10"/>
      <c r="E340" s="67"/>
      <c r="G340" s="16"/>
      <c r="I340" s="13"/>
      <c r="J340" s="13"/>
      <c r="K340" s="13"/>
      <c r="L340" s="10"/>
      <c r="M340" s="13"/>
      <c r="N340" s="41"/>
    </row>
    <row r="341" spans="1:14" x14ac:dyDescent="0.25">
      <c r="B341" s="10"/>
      <c r="C341" s="7" t="s">
        <v>468</v>
      </c>
      <c r="D341" s="6"/>
      <c r="E341" s="65">
        <v>3819</v>
      </c>
      <c r="F341" s="7">
        <v>4197</v>
      </c>
      <c r="G341" s="14">
        <v>6700</v>
      </c>
      <c r="H341" s="7">
        <v>2503</v>
      </c>
      <c r="I341" s="11">
        <v>0</v>
      </c>
      <c r="J341" s="11">
        <v>2503</v>
      </c>
      <c r="K341" s="11" t="s">
        <v>469</v>
      </c>
      <c r="L341" s="11">
        <v>0</v>
      </c>
      <c r="M341" s="13"/>
      <c r="N341" s="35">
        <f>SUM(N335:N340)</f>
        <v>7697</v>
      </c>
    </row>
    <row r="342" spans="1:14" x14ac:dyDescent="0.25">
      <c r="B342" s="10"/>
      <c r="C342" s="1" t="s">
        <v>45</v>
      </c>
      <c r="E342" s="67"/>
      <c r="G342" s="16"/>
      <c r="I342" s="13"/>
      <c r="J342" s="13"/>
      <c r="K342" s="13"/>
      <c r="L342" s="10"/>
      <c r="M342" s="13"/>
      <c r="N342" s="41"/>
    </row>
    <row r="343" spans="1:14" x14ac:dyDescent="0.25">
      <c r="B343" s="10"/>
      <c r="E343" s="69">
        <v>2440</v>
      </c>
      <c r="F343" s="18">
        <v>139</v>
      </c>
      <c r="G343" s="19" t="s">
        <v>470</v>
      </c>
      <c r="H343" s="18" t="s">
        <v>471</v>
      </c>
      <c r="I343" s="13"/>
      <c r="J343" s="13"/>
      <c r="K343" s="13"/>
      <c r="L343" s="10"/>
      <c r="M343" s="13"/>
      <c r="N343" s="36">
        <f>N333-N341</f>
        <v>-3197</v>
      </c>
    </row>
    <row r="344" spans="1:14" x14ac:dyDescent="0.25">
      <c r="B344" s="10"/>
      <c r="E344" s="68"/>
      <c r="F344" s="1"/>
      <c r="G344" s="17"/>
      <c r="H344" s="1"/>
      <c r="I344" s="13"/>
      <c r="J344" s="13"/>
      <c r="K344" s="13"/>
      <c r="L344" s="10"/>
      <c r="M344" s="13"/>
      <c r="N344" s="41"/>
    </row>
    <row r="345" spans="1:14" x14ac:dyDescent="0.25">
      <c r="A345" s="2">
        <v>801</v>
      </c>
      <c r="B345" s="64" t="s">
        <v>472</v>
      </c>
      <c r="E345" s="67"/>
      <c r="G345" s="16"/>
      <c r="I345" s="13"/>
      <c r="J345" s="13"/>
      <c r="K345" s="13"/>
      <c r="L345" s="10"/>
      <c r="M345" s="13"/>
      <c r="N345" s="41"/>
    </row>
    <row r="346" spans="1:14" x14ac:dyDescent="0.25">
      <c r="A346" s="1">
        <v>4029</v>
      </c>
      <c r="B346" s="54" t="s">
        <v>473</v>
      </c>
      <c r="E346" s="68">
        <v>1563</v>
      </c>
      <c r="F346" s="1">
        <v>0</v>
      </c>
      <c r="G346" s="17">
        <v>1500</v>
      </c>
      <c r="H346" s="1">
        <v>1500</v>
      </c>
      <c r="I346" s="13"/>
      <c r="J346" s="31">
        <v>1500</v>
      </c>
      <c r="K346" s="31" t="s">
        <v>19</v>
      </c>
      <c r="L346" s="10"/>
      <c r="M346" s="13"/>
      <c r="N346" s="41"/>
    </row>
    <row r="347" spans="1:14" x14ac:dyDescent="0.25">
      <c r="A347" s="1">
        <v>4083</v>
      </c>
      <c r="B347" s="54" t="s">
        <v>474</v>
      </c>
      <c r="E347" s="68">
        <v>0</v>
      </c>
      <c r="F347" s="1">
        <v>0</v>
      </c>
      <c r="G347" s="17">
        <v>5000</v>
      </c>
      <c r="H347" s="1">
        <v>5000</v>
      </c>
      <c r="I347" s="13"/>
      <c r="J347" s="31">
        <v>5000</v>
      </c>
      <c r="K347" s="31" t="s">
        <v>19</v>
      </c>
      <c r="L347" s="10"/>
      <c r="M347" s="13"/>
      <c r="N347" s="41"/>
    </row>
    <row r="348" spans="1:14" x14ac:dyDescent="0.25">
      <c r="A348" s="1">
        <v>4112</v>
      </c>
      <c r="B348" s="54" t="s">
        <v>475</v>
      </c>
      <c r="E348" s="68">
        <v>135</v>
      </c>
      <c r="F348" s="1">
        <v>0</v>
      </c>
      <c r="G348" s="17">
        <v>500</v>
      </c>
      <c r="H348" s="1">
        <v>500</v>
      </c>
      <c r="I348" s="13"/>
      <c r="J348" s="31">
        <v>500</v>
      </c>
      <c r="K348" s="31" t="s">
        <v>19</v>
      </c>
      <c r="L348" s="10"/>
      <c r="M348" s="13"/>
      <c r="N348" s="41"/>
    </row>
    <row r="349" spans="1:14" ht="30" x14ac:dyDescent="0.25">
      <c r="A349" s="1">
        <v>4151</v>
      </c>
      <c r="B349" s="54" t="s">
        <v>476</v>
      </c>
      <c r="E349" s="68">
        <v>1314</v>
      </c>
      <c r="F349" s="1">
        <v>3991</v>
      </c>
      <c r="G349" s="17">
        <v>4000</v>
      </c>
      <c r="H349" s="1">
        <v>9</v>
      </c>
      <c r="I349" s="13"/>
      <c r="J349" s="31">
        <v>9</v>
      </c>
      <c r="K349" s="31" t="s">
        <v>477</v>
      </c>
      <c r="L349" s="10"/>
      <c r="M349" s="34" t="s">
        <v>607</v>
      </c>
      <c r="N349" s="41">
        <v>8000</v>
      </c>
    </row>
    <row r="350" spans="1:14" x14ac:dyDescent="0.25">
      <c r="A350" s="1">
        <v>4200</v>
      </c>
      <c r="B350" s="54" t="s">
        <v>478</v>
      </c>
      <c r="E350" s="68">
        <v>0</v>
      </c>
      <c r="F350" s="1">
        <v>21649</v>
      </c>
      <c r="G350" s="17">
        <v>26000</v>
      </c>
      <c r="H350" s="1">
        <v>4351</v>
      </c>
      <c r="I350" s="13"/>
      <c r="J350" s="31">
        <v>4351</v>
      </c>
      <c r="K350" s="31" t="s">
        <v>34</v>
      </c>
      <c r="L350" s="10"/>
      <c r="M350" s="13" t="s">
        <v>595</v>
      </c>
      <c r="N350" s="41">
        <v>26000</v>
      </c>
    </row>
    <row r="351" spans="1:14" x14ac:dyDescent="0.25">
      <c r="A351" s="1">
        <v>4216</v>
      </c>
      <c r="B351" s="54" t="s">
        <v>479</v>
      </c>
      <c r="E351" s="68">
        <v>9165</v>
      </c>
      <c r="F351" s="1">
        <v>0</v>
      </c>
      <c r="G351" s="17">
        <v>0</v>
      </c>
      <c r="H351" s="1">
        <v>0</v>
      </c>
      <c r="I351" s="13"/>
      <c r="J351" s="31">
        <v>0</v>
      </c>
      <c r="K351" s="31" t="s">
        <v>19</v>
      </c>
      <c r="L351" s="10"/>
      <c r="M351" s="13"/>
      <c r="N351" s="41"/>
    </row>
    <row r="352" spans="1:14" x14ac:dyDescent="0.25">
      <c r="B352" s="10"/>
      <c r="E352" s="67"/>
      <c r="G352" s="16"/>
      <c r="I352" s="13"/>
      <c r="J352" s="13"/>
      <c r="K352" s="13"/>
      <c r="L352" s="10"/>
      <c r="M352" s="13"/>
      <c r="N352" s="41"/>
    </row>
    <row r="353" spans="1:14" x14ac:dyDescent="0.25">
      <c r="B353" s="10"/>
      <c r="C353" s="7" t="s">
        <v>480</v>
      </c>
      <c r="D353" s="6"/>
      <c r="E353" s="65">
        <v>12177</v>
      </c>
      <c r="F353" s="7">
        <v>25640</v>
      </c>
      <c r="G353" s="14">
        <v>37000</v>
      </c>
      <c r="H353" s="7">
        <v>11360</v>
      </c>
      <c r="I353" s="11">
        <v>0</v>
      </c>
      <c r="J353" s="11">
        <v>11360</v>
      </c>
      <c r="K353" s="11" t="s">
        <v>481</v>
      </c>
      <c r="L353" s="54">
        <v>0</v>
      </c>
      <c r="M353" s="13"/>
      <c r="N353" s="35">
        <f>SUM(N349:N352)</f>
        <v>34000</v>
      </c>
    </row>
    <row r="354" spans="1:14" x14ac:dyDescent="0.25">
      <c r="B354" s="10"/>
      <c r="C354" s="1" t="s">
        <v>235</v>
      </c>
      <c r="E354" s="67"/>
      <c r="G354" s="16"/>
      <c r="I354" s="13"/>
      <c r="J354" s="13"/>
      <c r="K354" s="13"/>
      <c r="L354" s="10"/>
      <c r="M354" s="13"/>
      <c r="N354" s="41"/>
    </row>
    <row r="355" spans="1:14" x14ac:dyDescent="0.25">
      <c r="B355" s="10"/>
      <c r="E355" s="69" t="s">
        <v>482</v>
      </c>
      <c r="F355" s="18" t="s">
        <v>483</v>
      </c>
      <c r="G355" s="19" t="s">
        <v>484</v>
      </c>
      <c r="H355" s="18" t="s">
        <v>485</v>
      </c>
      <c r="I355" s="13"/>
      <c r="J355" s="13"/>
      <c r="K355" s="13"/>
      <c r="L355" s="10"/>
      <c r="M355" s="13"/>
      <c r="N355" s="36">
        <f>SUM(N345-N353)</f>
        <v>-34000</v>
      </c>
    </row>
    <row r="356" spans="1:14" x14ac:dyDescent="0.25">
      <c r="B356" s="10"/>
      <c r="E356" s="68"/>
      <c r="F356" s="1"/>
      <c r="G356" s="17"/>
      <c r="H356" s="1"/>
      <c r="I356" s="13"/>
      <c r="J356" s="13"/>
      <c r="K356" s="13"/>
      <c r="L356" s="10"/>
      <c r="M356" s="13"/>
      <c r="N356" s="41"/>
    </row>
    <row r="357" spans="1:14" x14ac:dyDescent="0.25">
      <c r="A357" s="49" t="s">
        <v>597</v>
      </c>
      <c r="B357" s="55" t="s">
        <v>598</v>
      </c>
      <c r="C357" s="49"/>
      <c r="D357" s="49"/>
      <c r="E357" s="55"/>
      <c r="F357" s="49"/>
      <c r="G357" s="50"/>
      <c r="H357" s="50"/>
      <c r="I357" s="60"/>
      <c r="J357" s="57"/>
      <c r="K357" s="57"/>
      <c r="L357" s="55"/>
      <c r="M357" s="49" t="s">
        <v>599</v>
      </c>
      <c r="N357" s="51">
        <f>SUM(P27+N60+N83+N95+N108+N124+N141+N157+N180+N195+N211+N226+N259+N284+N292+N304+N328+N343+N355)</f>
        <v>67286.349999999977</v>
      </c>
    </row>
    <row r="358" spans="1:14" x14ac:dyDescent="0.25">
      <c r="A358" s="38"/>
      <c r="B358" s="56"/>
      <c r="C358" s="38"/>
      <c r="D358" s="38"/>
      <c r="E358" s="56"/>
      <c r="F358" s="38"/>
      <c r="G358" s="39"/>
      <c r="H358" s="40"/>
      <c r="I358" s="61"/>
      <c r="J358" s="58"/>
      <c r="K358" s="58"/>
      <c r="L358" s="56"/>
      <c r="N358" s="41"/>
    </row>
    <row r="359" spans="1:14" x14ac:dyDescent="0.25">
      <c r="A359" s="38"/>
      <c r="B359" s="56"/>
      <c r="C359" s="38"/>
      <c r="D359" s="38"/>
      <c r="E359" s="56"/>
      <c r="F359" s="38"/>
      <c r="G359" s="39"/>
      <c r="H359" s="40"/>
      <c r="I359" s="61"/>
      <c r="J359" s="58"/>
      <c r="K359" s="58"/>
      <c r="L359" s="56"/>
      <c r="N359" s="41"/>
    </row>
    <row r="360" spans="1:14" x14ac:dyDescent="0.25">
      <c r="B360" s="10"/>
      <c r="E360" s="68"/>
      <c r="F360" s="1"/>
      <c r="G360" s="17"/>
      <c r="H360" s="1"/>
      <c r="I360" s="13"/>
      <c r="J360" s="13"/>
      <c r="K360" s="13"/>
      <c r="L360" s="10"/>
      <c r="M360" s="13"/>
      <c r="N360" s="41"/>
    </row>
    <row r="361" spans="1:14" x14ac:dyDescent="0.25">
      <c r="A361" s="2">
        <v>901</v>
      </c>
      <c r="B361" s="64" t="s">
        <v>486</v>
      </c>
      <c r="C361" s="3"/>
      <c r="E361" s="67"/>
      <c r="G361" s="16"/>
      <c r="I361" s="13"/>
      <c r="J361" s="13"/>
      <c r="K361" s="13"/>
      <c r="L361" s="10"/>
      <c r="M361" s="13"/>
      <c r="N361" s="41"/>
    </row>
    <row r="362" spans="1:14" x14ac:dyDescent="0.25">
      <c r="A362" s="1">
        <v>9007</v>
      </c>
      <c r="B362" s="54" t="s">
        <v>487</v>
      </c>
      <c r="E362" s="68">
        <v>12799</v>
      </c>
      <c r="F362" s="1">
        <v>5545</v>
      </c>
      <c r="G362" s="17">
        <v>18976</v>
      </c>
      <c r="H362" s="1">
        <v>13431</v>
      </c>
      <c r="I362" s="13"/>
      <c r="J362" s="31">
        <v>13431</v>
      </c>
      <c r="K362" s="31" t="s">
        <v>488</v>
      </c>
      <c r="L362" s="54">
        <v>5545</v>
      </c>
      <c r="M362" s="13"/>
      <c r="N362" s="41"/>
    </row>
    <row r="363" spans="1:14" x14ac:dyDescent="0.25">
      <c r="A363" s="1">
        <v>9011</v>
      </c>
      <c r="B363" s="54" t="s">
        <v>489</v>
      </c>
      <c r="E363" s="68">
        <v>71474</v>
      </c>
      <c r="F363" s="1">
        <v>88514</v>
      </c>
      <c r="G363" s="17">
        <v>648244</v>
      </c>
      <c r="H363" s="1">
        <v>559730</v>
      </c>
      <c r="I363" s="13"/>
      <c r="J363" s="31">
        <v>559730</v>
      </c>
      <c r="K363" s="31" t="s">
        <v>490</v>
      </c>
      <c r="L363" s="54">
        <v>88514</v>
      </c>
      <c r="M363" s="13" t="s">
        <v>358</v>
      </c>
      <c r="N363" s="41">
        <v>400000</v>
      </c>
    </row>
    <row r="364" spans="1:14" x14ac:dyDescent="0.25">
      <c r="A364" s="1">
        <v>9013</v>
      </c>
      <c r="B364" s="54" t="s">
        <v>491</v>
      </c>
      <c r="E364" s="68">
        <v>0</v>
      </c>
      <c r="F364" s="1">
        <v>25409</v>
      </c>
      <c r="G364" s="17">
        <v>257000</v>
      </c>
      <c r="H364" s="1">
        <v>231591</v>
      </c>
      <c r="I364" s="31">
        <v>270</v>
      </c>
      <c r="J364" s="31">
        <v>231322</v>
      </c>
      <c r="K364" s="31" t="s">
        <v>492</v>
      </c>
      <c r="L364" s="54">
        <v>22600</v>
      </c>
      <c r="M364" s="13"/>
      <c r="N364" s="41"/>
    </row>
    <row r="365" spans="1:14" ht="60" x14ac:dyDescent="0.25">
      <c r="A365" s="1">
        <v>9014</v>
      </c>
      <c r="B365" s="54" t="s">
        <v>493</v>
      </c>
      <c r="E365" s="68">
        <v>20868</v>
      </c>
      <c r="F365" s="1">
        <v>0</v>
      </c>
      <c r="G365" s="17">
        <v>212791</v>
      </c>
      <c r="H365" s="1">
        <v>212791</v>
      </c>
      <c r="I365" s="13"/>
      <c r="J365" s="31">
        <v>212791</v>
      </c>
      <c r="K365" s="31" t="s">
        <v>19</v>
      </c>
      <c r="L365" s="10"/>
      <c r="M365" s="34" t="s">
        <v>602</v>
      </c>
      <c r="N365" s="41">
        <v>132765.93</v>
      </c>
    </row>
    <row r="366" spans="1:14" x14ac:dyDescent="0.25">
      <c r="A366" s="1">
        <v>9016</v>
      </c>
      <c r="B366" s="54" t="s">
        <v>203</v>
      </c>
      <c r="E366" s="68">
        <v>0</v>
      </c>
      <c r="F366" s="1">
        <v>0</v>
      </c>
      <c r="G366" s="17">
        <v>105250</v>
      </c>
      <c r="H366" s="1">
        <v>105250</v>
      </c>
      <c r="I366" s="13"/>
      <c r="J366" s="31">
        <v>105250</v>
      </c>
      <c r="K366" s="31" t="s">
        <v>19</v>
      </c>
      <c r="L366" s="10"/>
      <c r="M366" s="13"/>
      <c r="N366" s="41"/>
    </row>
    <row r="367" spans="1:14" x14ac:dyDescent="0.25">
      <c r="A367" s="1">
        <v>9020</v>
      </c>
      <c r="B367" s="54" t="s">
        <v>494</v>
      </c>
      <c r="E367" s="68">
        <v>68933</v>
      </c>
      <c r="F367" s="1">
        <v>13544</v>
      </c>
      <c r="G367" s="17">
        <v>928039</v>
      </c>
      <c r="H367" s="1">
        <v>914495</v>
      </c>
      <c r="I367" s="31">
        <v>500</v>
      </c>
      <c r="J367" s="31">
        <v>913995</v>
      </c>
      <c r="K367" s="31" t="s">
        <v>495</v>
      </c>
      <c r="L367" s="54">
        <v>1493</v>
      </c>
      <c r="M367" s="13"/>
      <c r="N367" s="41"/>
    </row>
    <row r="368" spans="1:14" x14ac:dyDescent="0.25">
      <c r="A368" s="1">
        <v>9021</v>
      </c>
      <c r="B368" s="54" t="s">
        <v>496</v>
      </c>
      <c r="E368" s="68">
        <v>0</v>
      </c>
      <c r="F368" s="1">
        <v>0</v>
      </c>
      <c r="G368" s="17">
        <v>10000</v>
      </c>
      <c r="H368" s="1">
        <v>10000</v>
      </c>
      <c r="I368" s="13"/>
      <c r="J368" s="31">
        <v>10000</v>
      </c>
      <c r="K368" s="31" t="s">
        <v>19</v>
      </c>
      <c r="L368" s="10"/>
      <c r="M368" s="13"/>
      <c r="N368" s="41"/>
    </row>
    <row r="369" spans="1:14" x14ac:dyDescent="0.25">
      <c r="A369" s="1">
        <v>9025</v>
      </c>
      <c r="B369" s="54" t="s">
        <v>383</v>
      </c>
      <c r="E369" s="68">
        <v>0</v>
      </c>
      <c r="F369" s="1">
        <v>325</v>
      </c>
      <c r="G369" s="17">
        <v>0</v>
      </c>
      <c r="H369" s="1" t="s">
        <v>497</v>
      </c>
      <c r="I369" s="13"/>
      <c r="J369" s="31" t="s">
        <v>497</v>
      </c>
      <c r="K369" s="31" t="s">
        <v>19</v>
      </c>
      <c r="L369" s="10"/>
      <c r="M369" s="13"/>
      <c r="N369" s="41"/>
    </row>
    <row r="370" spans="1:14" x14ac:dyDescent="0.25">
      <c r="A370" s="1">
        <v>9039</v>
      </c>
      <c r="B370" s="54" t="s">
        <v>498</v>
      </c>
      <c r="E370" s="68">
        <v>0</v>
      </c>
      <c r="F370" s="1">
        <v>0</v>
      </c>
      <c r="G370" s="17">
        <v>818134</v>
      </c>
      <c r="H370" s="1">
        <v>818134</v>
      </c>
      <c r="I370" s="13"/>
      <c r="J370" s="31">
        <v>818134</v>
      </c>
      <c r="K370" s="31" t="s">
        <v>19</v>
      </c>
      <c r="L370" s="10"/>
      <c r="M370" s="13"/>
      <c r="N370" s="41"/>
    </row>
    <row r="371" spans="1:14" x14ac:dyDescent="0.25">
      <c r="A371" s="1">
        <v>9042</v>
      </c>
      <c r="B371" s="54" t="s">
        <v>499</v>
      </c>
      <c r="E371" s="68">
        <v>2971</v>
      </c>
      <c r="F371" s="1">
        <v>5200</v>
      </c>
      <c r="G371" s="17">
        <v>303196</v>
      </c>
      <c r="H371" s="1">
        <v>297996</v>
      </c>
      <c r="I371" s="31">
        <v>344</v>
      </c>
      <c r="J371" s="31">
        <v>297652</v>
      </c>
      <c r="K371" s="31" t="s">
        <v>500</v>
      </c>
      <c r="L371" s="54">
        <v>4856</v>
      </c>
      <c r="M371" s="13"/>
      <c r="N371" s="41"/>
    </row>
    <row r="373" spans="1:14" x14ac:dyDescent="0.25">
      <c r="C373" s="7" t="s">
        <v>501</v>
      </c>
      <c r="D373" s="6"/>
      <c r="E373" s="7">
        <v>177045</v>
      </c>
      <c r="F373" s="7">
        <v>138536</v>
      </c>
      <c r="G373" s="7">
        <v>3301630</v>
      </c>
      <c r="H373" s="7">
        <v>3163094</v>
      </c>
      <c r="I373" s="7">
        <v>1114</v>
      </c>
      <c r="J373" s="7">
        <v>3161980</v>
      </c>
      <c r="K373" s="7" t="s">
        <v>502</v>
      </c>
      <c r="L373" s="7">
        <v>123008</v>
      </c>
    </row>
    <row r="374" spans="1:14" x14ac:dyDescent="0.25">
      <c r="C374" s="1" t="s">
        <v>235</v>
      </c>
    </row>
    <row r="375" spans="1:14" x14ac:dyDescent="0.25">
      <c r="E375" s="1" t="s">
        <v>503</v>
      </c>
      <c r="F375" s="1" t="s">
        <v>504</v>
      </c>
      <c r="G375" s="1" t="s">
        <v>505</v>
      </c>
      <c r="H375" s="1" t="s">
        <v>506</v>
      </c>
    </row>
    <row r="376" spans="1:14" x14ac:dyDescent="0.25">
      <c r="A376" s="1">
        <v>6000</v>
      </c>
      <c r="C376" s="1" t="s">
        <v>507</v>
      </c>
      <c r="E376" s="1">
        <v>0</v>
      </c>
      <c r="F376" s="1">
        <v>123008</v>
      </c>
    </row>
    <row r="377" spans="1:14" x14ac:dyDescent="0.25">
      <c r="C377" s="1" t="s">
        <v>508</v>
      </c>
      <c r="E377" s="1" t="s">
        <v>503</v>
      </c>
      <c r="F377" s="1" t="s">
        <v>509</v>
      </c>
    </row>
    <row r="379" spans="1:14" x14ac:dyDescent="0.25">
      <c r="C379" s="1" t="s">
        <v>510</v>
      </c>
      <c r="E379" s="1">
        <v>2220228</v>
      </c>
      <c r="F379" s="1">
        <v>2088640</v>
      </c>
      <c r="G379" s="1">
        <v>2101338</v>
      </c>
      <c r="H379" s="1">
        <v>12698</v>
      </c>
      <c r="K379" s="1" t="s">
        <v>511</v>
      </c>
    </row>
    <row r="380" spans="1:14" x14ac:dyDescent="0.25">
      <c r="C380" s="1" t="s">
        <v>14</v>
      </c>
      <c r="E380" s="1">
        <v>2069250</v>
      </c>
      <c r="F380" s="1">
        <v>1400925</v>
      </c>
      <c r="G380" s="1">
        <v>5402968</v>
      </c>
      <c r="H380" s="1">
        <v>4002043</v>
      </c>
      <c r="I380" s="1">
        <v>38287</v>
      </c>
      <c r="J380" s="1">
        <v>3963756</v>
      </c>
      <c r="K380" s="1" t="s">
        <v>512</v>
      </c>
    </row>
    <row r="381" spans="1:14" x14ac:dyDescent="0.25">
      <c r="C381" s="1" t="s">
        <v>45</v>
      </c>
    </row>
    <row r="382" spans="1:14" x14ac:dyDescent="0.25">
      <c r="E382" s="1">
        <v>150977</v>
      </c>
      <c r="F382" s="1">
        <v>687716</v>
      </c>
      <c r="G382" s="1" t="s">
        <v>513</v>
      </c>
      <c r="H382" s="1" t="s">
        <v>514</v>
      </c>
    </row>
    <row r="383" spans="1:14" x14ac:dyDescent="0.25">
      <c r="C383" s="1" t="s">
        <v>507</v>
      </c>
      <c r="E383" s="1">
        <v>0</v>
      </c>
      <c r="F383" s="1">
        <v>123008</v>
      </c>
    </row>
    <row r="384" spans="1:14" x14ac:dyDescent="0.25">
      <c r="C384" s="1" t="s">
        <v>508</v>
      </c>
      <c r="E384" s="1">
        <v>150977</v>
      </c>
      <c r="F384" s="1">
        <v>810724</v>
      </c>
    </row>
  </sheetData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Income &amp; Expenditure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Pool</dc:creator>
  <cp:lastModifiedBy>Helen Pool</cp:lastModifiedBy>
  <cp:lastPrinted>2024-11-15T13:35:39Z</cp:lastPrinted>
  <dcterms:created xsi:type="dcterms:W3CDTF">2024-11-14T14:47:48Z</dcterms:created>
  <dcterms:modified xsi:type="dcterms:W3CDTF">2024-11-19T14:47:42Z</dcterms:modified>
</cp:coreProperties>
</file>